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0130" windowHeight="7335" activeTab="1"/>
  </bookViews>
  <sheets>
    <sheet name="Demographics" sheetId="1" r:id="rId1"/>
    <sheet name="Employment" sheetId="2" r:id="rId2"/>
    <sheet name="Econ Activities" sheetId="4" r:id="rId3"/>
    <sheet name="Vulnerable Groups" sheetId="5" r:id="rId4"/>
    <sheet name="Institutional Framework " sheetId="6" r:id="rId5"/>
    <sheet name="Regulations" sheetId="7" r:id="rId6"/>
    <sheet name="Controversies" sheetId="8" r:id="rId7"/>
    <sheet name="Bio-environment" sheetId="9" r:id="rId8"/>
    <sheet name="Culture" sheetId="10" r:id="rId9"/>
    <sheet name="Activity Impacts" sheetId="11" r:id="rId10"/>
    <sheet name="Employment Impacts" sheetId="12" r:id="rId11"/>
    <sheet name="Current operations" sheetId="13" r:id="rId12"/>
    <sheet name="Geographic loc stakeholders" sheetId="14" r:id="rId13"/>
    <sheet name="Ecosystem Services" sheetId="15" r:id="rId14"/>
    <sheet name="Pressures to Ecosystem Services" sheetId="16" r:id="rId15"/>
  </sheets>
  <calcPr calcId="145621"/>
</workbook>
</file>

<file path=xl/calcChain.xml><?xml version="1.0" encoding="utf-8"?>
<calcChain xmlns="http://schemas.openxmlformats.org/spreadsheetml/2006/main">
  <c r="B36" i="2" l="1"/>
  <c r="B20" i="4"/>
  <c r="B22" i="4" s="1"/>
  <c r="B15" i="4"/>
  <c r="B4" i="4"/>
  <c r="B5" i="2" l="1"/>
  <c r="C10" i="1"/>
  <c r="C3" i="1"/>
  <c r="D10" i="1" l="1"/>
  <c r="D3" i="1"/>
</calcChain>
</file>

<file path=xl/sharedStrings.xml><?xml version="1.0" encoding="utf-8"?>
<sst xmlns="http://schemas.openxmlformats.org/spreadsheetml/2006/main" count="373" uniqueCount="200">
  <si>
    <t>Variable</t>
  </si>
  <si>
    <t>Number of households in the region</t>
  </si>
  <si>
    <t>Area of the considered region (Sq Km)</t>
  </si>
  <si>
    <t>Number of resident people in the region</t>
  </si>
  <si>
    <t>Mining</t>
  </si>
  <si>
    <t>Manufacturing</t>
  </si>
  <si>
    <t>Construction</t>
  </si>
  <si>
    <t>TOTAL</t>
  </si>
  <si>
    <t xml:space="preserve">Electricity, Gas and Water Supply </t>
  </si>
  <si>
    <t>Wholesale Trade</t>
  </si>
  <si>
    <t>Retail Trade</t>
  </si>
  <si>
    <t>Accommodation, Cafes and Restaurants</t>
  </si>
  <si>
    <t>Transport and Storage</t>
  </si>
  <si>
    <t xml:space="preserve">Communication Services  </t>
  </si>
  <si>
    <t xml:space="preserve">Finance and Insurance  </t>
  </si>
  <si>
    <t xml:space="preserve">Property and Business Services </t>
  </si>
  <si>
    <t xml:space="preserve">Government Administration and Defence  </t>
  </si>
  <si>
    <t xml:space="preserve">Education  </t>
  </si>
  <si>
    <t xml:space="preserve">Health and Community Services  </t>
  </si>
  <si>
    <t xml:space="preserve">Cultural and Recreational Services </t>
  </si>
  <si>
    <t xml:space="preserve">Personal and Other Services  </t>
  </si>
  <si>
    <t xml:space="preserve">ALL INDUSTRIES  </t>
  </si>
  <si>
    <t xml:space="preserve">Not stated or inadequately described </t>
  </si>
  <si>
    <t>Number of people in work</t>
  </si>
  <si>
    <t>Number of people not in work</t>
  </si>
  <si>
    <t xml:space="preserve">Unemployment rate </t>
  </si>
  <si>
    <t>Number of resident people in the region by gender</t>
  </si>
  <si>
    <t>Male</t>
  </si>
  <si>
    <t>Female</t>
  </si>
  <si>
    <t>Total</t>
  </si>
  <si>
    <t>Secondary</t>
  </si>
  <si>
    <t>Elementary</t>
  </si>
  <si>
    <t>Graduate</t>
  </si>
  <si>
    <t>Postgraduate</t>
  </si>
  <si>
    <t>Baccalaureate</t>
  </si>
  <si>
    <t>Agriculture, Forestry and Fishing</t>
  </si>
  <si>
    <t>Number of people employed by educational attainment</t>
  </si>
  <si>
    <t>Number of people employed by Industry</t>
  </si>
  <si>
    <t>Number of people employed by gender</t>
  </si>
  <si>
    <t>Number of people unemployed by gender</t>
  </si>
  <si>
    <t xml:space="preserve">Total </t>
  </si>
  <si>
    <r>
      <t xml:space="preserve">Total in </t>
    </r>
    <r>
      <rPr>
        <b/>
        <sz val="11"/>
        <color theme="1"/>
        <rFont val="Calibri"/>
        <family val="2"/>
      </rPr>
      <t xml:space="preserve">€ </t>
    </r>
  </si>
  <si>
    <t>Vulnerable groups to wind power production</t>
  </si>
  <si>
    <t>a)</t>
  </si>
  <si>
    <t>b)</t>
  </si>
  <si>
    <t>c)</t>
  </si>
  <si>
    <t>d)</t>
  </si>
  <si>
    <t>Vulnerable groups to aquaculture</t>
  </si>
  <si>
    <t>Vulnerable groups to transport maritime services</t>
  </si>
  <si>
    <t>Vulnerable groups to wave energy production</t>
  </si>
  <si>
    <t>Institutional framework for wind power production</t>
  </si>
  <si>
    <t>Institutional framework for aquaculture</t>
  </si>
  <si>
    <t>Institutional framework for transport maritime services</t>
  </si>
  <si>
    <t>Institutional framework for  wave energy production</t>
  </si>
  <si>
    <t>General demographic data of the study site</t>
  </si>
  <si>
    <t>Number of people by educational attainment in the study site</t>
  </si>
  <si>
    <t>Employment in the study site</t>
  </si>
  <si>
    <t>Value of regional production by industry in the study site</t>
  </si>
  <si>
    <t>Please identify distinctive or potentially vulnerable groups (e.g. small farmers, fishermen, etc.) in the study site</t>
  </si>
  <si>
    <t>Ministries and NGOs involved in wind power regulation and URL (e.g. ministry of finance www.finance.gov)</t>
  </si>
  <si>
    <t>Regulatory framework for wind power production</t>
  </si>
  <si>
    <t>Regulatory framework for aquaculture</t>
  </si>
  <si>
    <t>Regulatory framework for transport maritime services</t>
  </si>
  <si>
    <t>Regulatory framework for wave energy production</t>
  </si>
  <si>
    <t>Controversies about transport maritime services</t>
  </si>
  <si>
    <t>Controversies about aquaculture</t>
  </si>
  <si>
    <t>Controversies about wind power production</t>
  </si>
  <si>
    <t>Controversies about wave energy production</t>
  </si>
  <si>
    <t>Biophysical environment and wind power production</t>
  </si>
  <si>
    <t>Biophysical environment and  aquaculture</t>
  </si>
  <si>
    <t>Biophysical environment and  transport maritime services</t>
  </si>
  <si>
    <t>Biophysical environment and  wave energy production</t>
  </si>
  <si>
    <t>Ecological setting</t>
  </si>
  <si>
    <t>Patterns of resource use</t>
  </si>
  <si>
    <t>Areas having economic, recreational, aesthetic or symbolic significance to specific people</t>
  </si>
  <si>
    <t>Please describe the culture, attitudes and social-psychological conditions (e.g., attitudes toward the proposed action; trust in political and social institutions, perceptions or risks) in the study site</t>
  </si>
  <si>
    <t>Attitudes towards wind power production</t>
  </si>
  <si>
    <t>Culture</t>
  </si>
  <si>
    <t>Attitudes</t>
  </si>
  <si>
    <t>Trust in political and social institutions</t>
  </si>
  <si>
    <t>Perceptions of risks</t>
  </si>
  <si>
    <t>Attitudes towards aquaculture</t>
  </si>
  <si>
    <t>Attitudes towards transport maritime services</t>
  </si>
  <si>
    <t>Attitudes towards wave power production</t>
  </si>
  <si>
    <t>Please identify who will be impacted (e.g., types of activities which may be affected, who undertakes these activities, when and where; extent/scale of activity potentially affected and the range of values associated with these activities; geographic location of members of groups who may potentially be impacted by the proposed change; proportion of the group, or of their activity, likely to be affected)</t>
  </si>
  <si>
    <t>Impacts related to wind power production</t>
  </si>
  <si>
    <t>Impacts related to aquaculture</t>
  </si>
  <si>
    <t>Impacts related to transport maritime services</t>
  </si>
  <si>
    <t>Impacts related to wave power production</t>
  </si>
  <si>
    <t>Please identify the MUOPs employment impacts, including at local and regional as well as national level and the distribution of economic impacts amongst different groups in society.</t>
  </si>
  <si>
    <t>Employment impacts</t>
  </si>
  <si>
    <t>Economic impacts amongst different groups in society</t>
  </si>
  <si>
    <t>Current status of wind power production</t>
  </si>
  <si>
    <t>Current status of aquaculture</t>
  </si>
  <si>
    <t>Current status of transport maritime services</t>
  </si>
  <si>
    <t>Current status of  wave power production</t>
  </si>
  <si>
    <t>Please describe the current status of operations (aquaculture, energy production, maritime services) and the current impacts of such opertaions (e.g, which other activities may be affected, who undertakes these activities, when and where, what is the extent/scale of activity potentially affected and the range of values associated with these activities, which are the relationships of current operations with the biophysical environment)</t>
  </si>
  <si>
    <t>Status</t>
  </si>
  <si>
    <t>Current impacts</t>
  </si>
  <si>
    <t>Wind power production</t>
  </si>
  <si>
    <t>Aquaculture</t>
  </si>
  <si>
    <t>Transport maritime services</t>
  </si>
  <si>
    <t>Wave power production</t>
  </si>
  <si>
    <t>Please provide information about the geographic location of involved stakeholders who may potentially be impacted by the proposed change (e.g. maps, description of the area, etc.) and provide information about the proportion of the group, or of their activity, likely to be affected by the future economic activities</t>
  </si>
  <si>
    <t>Please Identify ecosystem services of the marine areas in cooperation with the analysis of status (Art. 8.1 (a) MSFD) and the analysis of pressures and impacts (Art. 8.1(b) MSFD).</t>
  </si>
  <si>
    <t>Please identify the relevant regulations (laws, codes, etc.) in the study site (see WP2 output)</t>
  </si>
  <si>
    <t>Please identify the relevant institutional framework in the study site (see WP2 output)</t>
  </si>
  <si>
    <t>Please identify past or ongoing community controversies, particularly those involving technology or the environment and provide appropriate evidence (references to policy papers, technical reports, journalistic articles, webpages, etc.) (also see WP2 output)</t>
  </si>
  <si>
    <t>Please identify the relationships with the biophysical environment (e.g. ecological setting; patterns of resource use, areas having economic, recreational, aesthetic or symbolic significance to specific people etc) (also see WP4 output)</t>
  </si>
  <si>
    <t xml:space="preserve">Wind power production </t>
  </si>
  <si>
    <t>Please Identify the drivers and pressures affecting the ecosystem services (also see WP4 output)</t>
  </si>
  <si>
    <t>Cattle breeding</t>
  </si>
  <si>
    <t>Agriculture</t>
  </si>
  <si>
    <t>Touristic</t>
  </si>
  <si>
    <t>Fishing</t>
  </si>
  <si>
    <t>Industrial</t>
  </si>
  <si>
    <t>Industry Ministry</t>
  </si>
  <si>
    <t>Environmental</t>
  </si>
  <si>
    <t>Economic ministry</t>
  </si>
  <si>
    <t>Ministries and NGOs involved in aquaculture regulation and URL (e.g. ministry of finance www.finance.gov)</t>
  </si>
  <si>
    <t>Ministriesand NGOs involved in Transport maritime regulation and URL (e.g. ministry of finance www.finance.gov)</t>
  </si>
  <si>
    <t>Public works ministry</t>
  </si>
  <si>
    <t>Ministries and NGOs involved in wave power regulation and URL (e.g. ministry of finance www.finance.gov)</t>
  </si>
  <si>
    <t>Plan Eolico</t>
  </si>
  <si>
    <t>Plan Energético regional</t>
  </si>
  <si>
    <t>Renewal energy public support</t>
  </si>
  <si>
    <t>Water directive</t>
  </si>
  <si>
    <t>Environmental  Impact assessment</t>
  </si>
  <si>
    <t>Coastal law</t>
  </si>
  <si>
    <t>R</t>
  </si>
  <si>
    <t>Border discussion with neighbour communities</t>
  </si>
  <si>
    <t>Legal implications of wind planning</t>
  </si>
  <si>
    <t>Legal implications of public land ownership</t>
  </si>
  <si>
    <t>Coastal regulations vs exisiting firms</t>
  </si>
  <si>
    <t>Quality of products</t>
  </si>
  <si>
    <t>Polution on stuaries and rivers</t>
  </si>
  <si>
    <t>Availability of public funds forcompeting ports vs sel finance</t>
  </si>
  <si>
    <t>Compatibility among activities</t>
  </si>
  <si>
    <t>Legitimate of Industrial activities aproved by port authority</t>
  </si>
  <si>
    <t>Profitability of prototypes</t>
  </si>
  <si>
    <t>Amount of energy available</t>
  </si>
  <si>
    <t>Fishing areas</t>
  </si>
  <si>
    <t>agrupated in wind farms</t>
  </si>
  <si>
    <t>Estethic value of the landscape</t>
  </si>
  <si>
    <t>Stuaries or rivers</t>
  </si>
  <si>
    <t>isolated plants</t>
  </si>
  <si>
    <t>Naturalharbours or stuaries</t>
  </si>
  <si>
    <t>total ocupation</t>
  </si>
  <si>
    <t>urban coastal areas</t>
  </si>
  <si>
    <t>agrupated in wave farms</t>
  </si>
  <si>
    <t>esthetically catastrophic and irreversible</t>
  </si>
  <si>
    <t>Great distrust</t>
  </si>
  <si>
    <t>irreversible</t>
  </si>
  <si>
    <t>Top down decision with lack of participations</t>
  </si>
  <si>
    <t>Clean industry</t>
  </si>
  <si>
    <t>New source of food</t>
  </si>
  <si>
    <t>distruss due to elitist view of the role of the adinistration</t>
  </si>
  <si>
    <t xml:space="preserve">Touristic bussines in the coast </t>
  </si>
  <si>
    <t>Private properties</t>
  </si>
  <si>
    <t>bathing activities</t>
  </si>
  <si>
    <t>health of the ecosystems</t>
  </si>
  <si>
    <t>Industries in the coastal area compete for space</t>
  </si>
  <si>
    <t>Local operators vs national operators</t>
  </si>
  <si>
    <t>Fishermen</t>
  </si>
  <si>
    <t>Maritime Transport</t>
  </si>
  <si>
    <t>Local employment in affected activities exchanged with other regions production</t>
  </si>
  <si>
    <t>Electrical maintenance and maritime services at locallevel gain value</t>
  </si>
  <si>
    <t>Great role in regional  economy leadership in technology</t>
  </si>
  <si>
    <t>Leadership in technologies</t>
  </si>
  <si>
    <t>great quota of GDP</t>
  </si>
  <si>
    <t>Maritime operators</t>
  </si>
  <si>
    <t>Emerging technology new opportunities</t>
  </si>
  <si>
    <t>auxiliar industries, R+D activities</t>
  </si>
  <si>
    <t>Existing on land in production</t>
  </si>
  <si>
    <t>Great landscape impact and debate</t>
  </si>
  <si>
    <t>Existing in some of the best stuaries not visible in rivers</t>
  </si>
  <si>
    <t>esthetic impact and pollution</t>
  </si>
  <si>
    <t>Port authority act as an autonomous agent in the landscape</t>
  </si>
  <si>
    <t>Lack of legal guaranties for the neighbourhood</t>
  </si>
  <si>
    <t>Prototypes under studies</t>
  </si>
  <si>
    <t>Visual impact of data capturing devices</t>
  </si>
  <si>
    <t>Property owners inthe coast</t>
  </si>
  <si>
    <t>Fishermenin the port</t>
  </si>
  <si>
    <t>Maritime companies</t>
  </si>
  <si>
    <t xml:space="preserve">Access restriction to the coastal area to residents or </t>
  </si>
  <si>
    <t>Restriction to bath due to pollution</t>
  </si>
  <si>
    <t>Industries around port facilities</t>
  </si>
  <si>
    <t xml:space="preserve">Municipalities around port </t>
  </si>
  <si>
    <t>Fishermen in the port</t>
  </si>
  <si>
    <t>Coastal reefs and zoostera</t>
  </si>
  <si>
    <t xml:space="preserve">Fishery </t>
  </si>
  <si>
    <t>Nursery Coastal reefs and seagrasses</t>
  </si>
  <si>
    <t>Seagrasses comunities turbidity</t>
  </si>
  <si>
    <t>Water circulation</t>
  </si>
  <si>
    <t>Shelfiss (sandflats)</t>
  </si>
  <si>
    <t>Rocky soil</t>
  </si>
  <si>
    <t>eutrophization</t>
  </si>
  <si>
    <t>Sistemas dunares</t>
  </si>
  <si>
    <t>nd</t>
  </si>
  <si>
    <t>inc</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</si>
</sst>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family val="2"/>
      <scheme val="minor"/>
    </font>
    <font>
      <b/>
      <sz val="11"/>
      <color theme="1"/>
      <name val="Calibri"/>
      <family val="2"/>
      <scheme val="minor"/>
    </font>
    <font>
      <b/>
      <sz val="11"/>
      <color theme="1"/>
      <name val="Calibri"/>
      <family val="2"/>
    </font>
    <font>
      <b/>
      <sz val="9"/>
      <name val="Univers"/>
      <family val="2"/>
    </font>
    <font>
      <sz val="9"/>
      <name val="Univers"/>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4" tint="0.59996337778862885"/>
      </top>
      <bottom style="thin">
        <color theme="4" tint="0.59996337778862885"/>
      </bottom>
      <diagonal/>
    </border>
  </borders>
  <cellStyleXfs count="1">
    <xf numFmtId="0" fontId="0" fillId="0" borderId="0"/>
  </cellStyleXfs>
  <cellXfs count="70">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5" xfId="0" applyBorder="1"/>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0" borderId="1" xfId="0" applyFill="1" applyBorder="1"/>
    <xf numFmtId="0" fontId="0" fillId="0" borderId="1" xfId="0" applyBorder="1"/>
    <xf numFmtId="0" fontId="0" fillId="0" borderId="9" xfId="0" applyBorder="1"/>
    <xf numFmtId="0" fontId="0" fillId="0" borderId="2" xfId="0" applyFill="1" applyBorder="1" applyAlignment="1">
      <alignment vertical="center"/>
    </xf>
    <xf numFmtId="0" fontId="0" fillId="0" borderId="10" xfId="0" applyFill="1" applyBorder="1" applyAlignment="1">
      <alignment vertical="center"/>
    </xf>
    <xf numFmtId="0" fontId="1" fillId="2" borderId="12" xfId="0" applyFont="1" applyFill="1" applyBorder="1" applyAlignment="1">
      <alignment vertical="center"/>
    </xf>
    <xf numFmtId="0" fontId="1" fillId="2" borderId="1" xfId="0" applyFont="1" applyFill="1" applyBorder="1" applyAlignment="1">
      <alignment horizontal="center" vertical="center"/>
    </xf>
    <xf numFmtId="0" fontId="0" fillId="0" borderId="7"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1" fillId="2" borderId="1" xfId="0" applyFont="1" applyFill="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2" borderId="12" xfId="0" applyFont="1" applyFill="1" applyBorder="1" applyAlignment="1">
      <alignment horizontal="left" vertical="center"/>
    </xf>
    <xf numFmtId="0" fontId="0" fillId="0" borderId="7"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1" fillId="2" borderId="1" xfId="0" applyFont="1" applyFill="1" applyBorder="1" applyAlignment="1">
      <alignment horizontal="left" vertical="center"/>
    </xf>
    <xf numFmtId="0" fontId="1" fillId="0" borderId="0" xfId="0" applyFont="1"/>
    <xf numFmtId="0" fontId="1" fillId="3" borderId="1" xfId="0" applyFont="1" applyFill="1" applyBorder="1" applyAlignment="1">
      <alignment horizontal="left" vertical="center"/>
    </xf>
    <xf numFmtId="0" fontId="0" fillId="0" borderId="2" xfId="0" applyBorder="1"/>
    <xf numFmtId="0" fontId="0" fillId="0" borderId="0" xfId="0" applyBorder="1"/>
    <xf numFmtId="0" fontId="1" fillId="0" borderId="2" xfId="0" applyFont="1" applyBorder="1"/>
    <xf numFmtId="0" fontId="0" fillId="0" borderId="10" xfId="0" applyBorder="1"/>
    <xf numFmtId="0" fontId="0" fillId="0" borderId="15" xfId="0" applyBorder="1"/>
    <xf numFmtId="0" fontId="0" fillId="0" borderId="11" xfId="0" applyBorder="1"/>
    <xf numFmtId="0" fontId="0" fillId="0" borderId="0" xfId="0" applyFill="1" applyBorder="1"/>
    <xf numFmtId="9" fontId="0" fillId="0" borderId="0" xfId="0" applyNumberFormat="1" applyBorder="1"/>
    <xf numFmtId="3" fontId="0" fillId="0" borderId="3" xfId="0" applyNumberFormat="1" applyBorder="1" applyAlignment="1">
      <alignment vertical="center"/>
    </xf>
    <xf numFmtId="3" fontId="0" fillId="0" borderId="4" xfId="0" applyNumberFormat="1" applyBorder="1" applyAlignment="1">
      <alignment vertical="center"/>
    </xf>
    <xf numFmtId="3" fontId="3" fillId="0" borderId="0" xfId="0" applyNumberFormat="1" applyFont="1" applyBorder="1" applyAlignment="1">
      <alignment horizontal="right"/>
    </xf>
    <xf numFmtId="3" fontId="3" fillId="0" borderId="16" xfId="0" applyNumberFormat="1" applyFont="1" applyBorder="1" applyAlignment="1">
      <alignment horizontal="right" vertical="center"/>
    </xf>
    <xf numFmtId="3" fontId="4" fillId="0" borderId="16" xfId="0" applyNumberFormat="1" applyFont="1" applyBorder="1" applyAlignment="1">
      <alignment horizontal="right"/>
    </xf>
    <xf numFmtId="3" fontId="3" fillId="0" borderId="16" xfId="0" applyNumberFormat="1" applyFont="1" applyBorder="1" applyAlignment="1">
      <alignment horizontal="right"/>
    </xf>
    <xf numFmtId="3" fontId="0" fillId="0" borderId="4" xfId="0" applyNumberFormat="1" applyBorder="1"/>
    <xf numFmtId="3" fontId="0" fillId="0" borderId="5" xfId="0" applyNumberFormat="1" applyBorder="1"/>
    <xf numFmtId="0" fontId="0" fillId="0" borderId="7" xfId="0"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0" fillId="0" borderId="0" xfId="0" applyFill="1" applyBorder="1" applyAlignment="1">
      <alignment horizontal="left" vertical="center" wrapText="1"/>
    </xf>
    <xf numFmtId="0" fontId="0" fillId="0" borderId="7"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0" fillId="0" borderId="1" xfId="0" applyBorder="1" applyAlignment="1">
      <alignment horizontal="left"/>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10" zoomScaleNormal="110" workbookViewId="0">
      <selection activeCell="C15" sqref="C15"/>
    </sheetView>
  </sheetViews>
  <sheetFormatPr defaultColWidth="9.140625" defaultRowHeight="15"/>
  <cols>
    <col min="1" max="1" width="35.5703125" customWidth="1"/>
    <col min="2" max="2" width="9.85546875" customWidth="1"/>
    <col min="3" max="3" width="23.7109375" customWidth="1"/>
  </cols>
  <sheetData>
    <row r="1" spans="1:4" s="19" customFormat="1" ht="19.5" customHeight="1">
      <c r="A1" s="52" t="s">
        <v>54</v>
      </c>
      <c r="B1" s="53"/>
      <c r="C1" s="54"/>
    </row>
    <row r="2" spans="1:4">
      <c r="A2" s="59" t="s">
        <v>0</v>
      </c>
      <c r="B2" s="60"/>
      <c r="C2" s="2" t="s">
        <v>29</v>
      </c>
    </row>
    <row r="3" spans="1:4">
      <c r="A3" s="56" t="s">
        <v>2</v>
      </c>
      <c r="B3" s="57"/>
      <c r="C3">
        <f>1788.92+1304.27+2228.1</f>
        <v>5321.29</v>
      </c>
      <c r="D3">
        <f>1788.92+1304.27+2228.1</f>
        <v>5321.29</v>
      </c>
    </row>
    <row r="4" spans="1:4">
      <c r="A4" s="48" t="s">
        <v>1</v>
      </c>
      <c r="B4" s="58"/>
      <c r="C4">
        <v>187457</v>
      </c>
      <c r="D4">
        <v>187456.67856774753</v>
      </c>
    </row>
    <row r="5" spans="1:4">
      <c r="A5" s="48" t="s">
        <v>3</v>
      </c>
      <c r="B5" s="58"/>
      <c r="C5">
        <v>577995</v>
      </c>
      <c r="D5">
        <v>577995</v>
      </c>
    </row>
    <row r="6" spans="1:4">
      <c r="A6" s="55" t="s">
        <v>26</v>
      </c>
      <c r="B6" s="8" t="s">
        <v>27</v>
      </c>
      <c r="C6">
        <v>296418</v>
      </c>
      <c r="D6">
        <v>296418</v>
      </c>
    </row>
    <row r="7" spans="1:4">
      <c r="A7" s="55"/>
      <c r="B7" s="9" t="s">
        <v>28</v>
      </c>
      <c r="C7">
        <v>281577</v>
      </c>
      <c r="D7">
        <v>281577</v>
      </c>
    </row>
    <row r="8" spans="1:4" s="19" customFormat="1" ht="19.5" customHeight="1">
      <c r="A8" s="52" t="s">
        <v>55</v>
      </c>
      <c r="B8" s="53"/>
      <c r="C8" s="54"/>
    </row>
    <row r="9" spans="1:4">
      <c r="A9" s="6" t="s">
        <v>0</v>
      </c>
      <c r="B9" s="7"/>
      <c r="C9" s="2" t="s">
        <v>29</v>
      </c>
    </row>
    <row r="10" spans="1:4">
      <c r="A10" s="46" t="s">
        <v>31</v>
      </c>
      <c r="B10" s="47"/>
      <c r="C10">
        <f>161865+2569+266</f>
        <v>164700</v>
      </c>
      <c r="D10">
        <f>161865+2569+266</f>
        <v>164700</v>
      </c>
    </row>
    <row r="11" spans="1:4">
      <c r="A11" s="48" t="s">
        <v>30</v>
      </c>
      <c r="B11" s="49"/>
      <c r="C11">
        <v>184150</v>
      </c>
      <c r="D11">
        <v>184150</v>
      </c>
    </row>
    <row r="12" spans="1:4">
      <c r="A12" s="48" t="s">
        <v>34</v>
      </c>
      <c r="B12" s="49"/>
      <c r="C12">
        <v>161731</v>
      </c>
      <c r="D12">
        <v>161731</v>
      </c>
    </row>
    <row r="13" spans="1:4">
      <c r="A13" s="48" t="s">
        <v>32</v>
      </c>
      <c r="B13" s="49"/>
      <c r="C13" s="4" t="s">
        <v>198</v>
      </c>
    </row>
    <row r="14" spans="1:4">
      <c r="A14" s="50" t="s">
        <v>33</v>
      </c>
      <c r="B14" s="51"/>
      <c r="C14" s="5" t="s">
        <v>198</v>
      </c>
    </row>
  </sheetData>
  <mergeCells count="12">
    <mergeCell ref="A8:C8"/>
    <mergeCell ref="A1:C1"/>
    <mergeCell ref="A6:A7"/>
    <mergeCell ref="A3:B3"/>
    <mergeCell ref="A4:B4"/>
    <mergeCell ref="A5:B5"/>
    <mergeCell ref="A2:B2"/>
    <mergeCell ref="A10:B10"/>
    <mergeCell ref="A11:B11"/>
    <mergeCell ref="A12:B12"/>
    <mergeCell ref="A13:B13"/>
    <mergeCell ref="A14:B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18" sqref="A18:A19"/>
    </sheetView>
  </sheetViews>
  <sheetFormatPr defaultColWidth="9.140625" defaultRowHeight="15"/>
  <sheetData>
    <row r="1" spans="1:10" ht="63" customHeight="1">
      <c r="A1" s="63" t="s">
        <v>84</v>
      </c>
      <c r="B1" s="64"/>
      <c r="C1" s="64"/>
      <c r="D1" s="64"/>
      <c r="E1" s="64"/>
      <c r="F1" s="64"/>
      <c r="G1" s="64"/>
      <c r="H1" s="64"/>
      <c r="I1" s="64"/>
      <c r="J1" s="65"/>
    </row>
    <row r="2" spans="1:10">
      <c r="A2" s="62" t="s">
        <v>85</v>
      </c>
      <c r="B2" s="62"/>
      <c r="C2" s="62"/>
      <c r="D2" s="62"/>
      <c r="E2" s="62"/>
      <c r="F2" s="62"/>
      <c r="G2" s="62"/>
      <c r="H2" s="62"/>
      <c r="I2" s="62"/>
      <c r="J2" s="62"/>
    </row>
    <row r="3" spans="1:10">
      <c r="A3" t="s">
        <v>157</v>
      </c>
    </row>
    <row r="4" spans="1:10">
      <c r="A4" t="s">
        <v>158</v>
      </c>
    </row>
    <row r="5" spans="1:10">
      <c r="A5" t="s">
        <v>163</v>
      </c>
    </row>
    <row r="6" spans="1:10">
      <c r="A6" t="s">
        <v>164</v>
      </c>
    </row>
    <row r="8" spans="1:10">
      <c r="A8" s="62" t="s">
        <v>86</v>
      </c>
      <c r="B8" s="62"/>
      <c r="C8" s="62"/>
      <c r="D8" s="62"/>
      <c r="E8" s="62"/>
      <c r="F8" s="62"/>
      <c r="G8" s="62"/>
      <c r="H8" s="62"/>
      <c r="I8" s="62"/>
      <c r="J8" s="62"/>
    </row>
    <row r="9" spans="1:10">
      <c r="A9" t="s">
        <v>159</v>
      </c>
    </row>
    <row r="10" spans="1:10">
      <c r="A10" t="s">
        <v>160</v>
      </c>
    </row>
    <row r="12" spans="1:10">
      <c r="A12" s="29" t="s">
        <v>87</v>
      </c>
      <c r="B12" s="29"/>
      <c r="C12" s="29"/>
      <c r="D12" s="29"/>
      <c r="E12" s="29"/>
      <c r="F12" s="29"/>
      <c r="G12" s="29"/>
      <c r="H12" s="29"/>
      <c r="I12" s="29"/>
      <c r="J12" s="29"/>
    </row>
    <row r="13" spans="1:10">
      <c r="A13" t="s">
        <v>161</v>
      </c>
    </row>
    <row r="14" spans="1:10">
      <c r="A14" t="s">
        <v>162</v>
      </c>
    </row>
    <row r="16" spans="1:10">
      <c r="A16" s="29" t="s">
        <v>88</v>
      </c>
      <c r="B16" s="29"/>
      <c r="C16" s="29"/>
      <c r="D16" s="29"/>
      <c r="E16" s="29"/>
      <c r="F16" s="29"/>
      <c r="G16" s="29"/>
      <c r="H16" s="29"/>
      <c r="I16" s="29"/>
      <c r="J16" s="29"/>
    </row>
    <row r="17" spans="1:1">
      <c r="A17" t="s">
        <v>157</v>
      </c>
    </row>
    <row r="18" spans="1:1">
      <c r="A18" t="s">
        <v>163</v>
      </c>
    </row>
    <row r="19" spans="1:1">
      <c r="A19" t="s">
        <v>164</v>
      </c>
    </row>
  </sheetData>
  <mergeCells count="3">
    <mergeCell ref="A1:J1"/>
    <mergeCell ref="A2:J2"/>
    <mergeCell ref="A8:J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A21" sqref="A21"/>
    </sheetView>
  </sheetViews>
  <sheetFormatPr defaultColWidth="9.140625" defaultRowHeight="15"/>
  <sheetData>
    <row r="1" spans="1:10" ht="33.75" customHeight="1">
      <c r="A1" s="63" t="s">
        <v>89</v>
      </c>
      <c r="B1" s="64"/>
      <c r="C1" s="64"/>
      <c r="D1" s="64"/>
      <c r="E1" s="64"/>
      <c r="F1" s="64"/>
      <c r="G1" s="64"/>
      <c r="H1" s="64"/>
      <c r="I1" s="64"/>
      <c r="J1" s="65"/>
    </row>
    <row r="2" spans="1:10">
      <c r="A2" s="62" t="s">
        <v>85</v>
      </c>
      <c r="B2" s="62"/>
      <c r="C2" s="62"/>
      <c r="D2" s="62"/>
      <c r="E2" s="62"/>
      <c r="F2" s="62"/>
      <c r="G2" s="62"/>
      <c r="H2" s="62"/>
      <c r="I2" s="62"/>
      <c r="J2" s="62"/>
    </row>
    <row r="3" spans="1:10">
      <c r="A3" s="28" t="s">
        <v>90</v>
      </c>
    </row>
    <row r="4" spans="1:10">
      <c r="A4" t="s">
        <v>165</v>
      </c>
    </row>
    <row r="5" spans="1:10">
      <c r="A5" s="28" t="s">
        <v>91</v>
      </c>
    </row>
    <row r="6" spans="1:10">
      <c r="A6" t="s">
        <v>166</v>
      </c>
    </row>
    <row r="7" spans="1:10">
      <c r="A7" s="62" t="s">
        <v>86</v>
      </c>
      <c r="B7" s="62"/>
      <c r="C7" s="62"/>
      <c r="D7" s="62"/>
      <c r="E7" s="62"/>
      <c r="F7" s="62"/>
      <c r="G7" s="62"/>
      <c r="H7" s="62"/>
      <c r="I7" s="62"/>
      <c r="J7" s="62"/>
    </row>
    <row r="8" spans="1:10">
      <c r="A8" s="28" t="s">
        <v>90</v>
      </c>
    </row>
    <row r="9" spans="1:10">
      <c r="A9" t="s">
        <v>167</v>
      </c>
    </row>
    <row r="10" spans="1:10">
      <c r="A10" s="28" t="s">
        <v>91</v>
      </c>
    </row>
    <row r="11" spans="1:10">
      <c r="A11" t="s">
        <v>168</v>
      </c>
    </row>
    <row r="12" spans="1:10">
      <c r="A12" s="62" t="s">
        <v>87</v>
      </c>
      <c r="B12" s="62"/>
      <c r="C12" s="62"/>
      <c r="D12" s="62"/>
      <c r="E12" s="62"/>
      <c r="F12" s="62"/>
      <c r="G12" s="62"/>
      <c r="H12" s="62"/>
      <c r="I12" s="62"/>
      <c r="J12" s="62"/>
    </row>
    <row r="13" spans="1:10">
      <c r="A13" s="28" t="s">
        <v>90</v>
      </c>
    </row>
    <row r="14" spans="1:10">
      <c r="A14" t="s">
        <v>169</v>
      </c>
    </row>
    <row r="15" spans="1:10">
      <c r="A15" s="28" t="s">
        <v>91</v>
      </c>
    </row>
    <row r="16" spans="1:10">
      <c r="A16" t="s">
        <v>170</v>
      </c>
    </row>
    <row r="17" spans="1:10">
      <c r="A17" s="62" t="s">
        <v>88</v>
      </c>
      <c r="B17" s="62"/>
      <c r="C17" s="62"/>
      <c r="D17" s="62"/>
      <c r="E17" s="62"/>
      <c r="F17" s="62"/>
      <c r="G17" s="62"/>
      <c r="H17" s="62"/>
      <c r="I17" s="62"/>
      <c r="J17" s="62"/>
    </row>
    <row r="18" spans="1:10">
      <c r="A18" s="28" t="s">
        <v>90</v>
      </c>
    </row>
    <row r="19" spans="1:10">
      <c r="A19" t="s">
        <v>171</v>
      </c>
    </row>
    <row r="20" spans="1:10">
      <c r="A20" s="28" t="s">
        <v>91</v>
      </c>
    </row>
    <row r="21" spans="1:10">
      <c r="A21" t="s">
        <v>172</v>
      </c>
    </row>
  </sheetData>
  <mergeCells count="5">
    <mergeCell ref="A1:J1"/>
    <mergeCell ref="A2:J2"/>
    <mergeCell ref="A7:J7"/>
    <mergeCell ref="A12:J12"/>
    <mergeCell ref="A17:J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D17" sqref="D17"/>
    </sheetView>
  </sheetViews>
  <sheetFormatPr defaultColWidth="9.140625" defaultRowHeight="15"/>
  <sheetData>
    <row r="1" spans="1:10" ht="81.75" customHeight="1">
      <c r="A1" s="63" t="s">
        <v>96</v>
      </c>
      <c r="B1" s="64"/>
      <c r="C1" s="64"/>
      <c r="D1" s="64"/>
      <c r="E1" s="64"/>
      <c r="F1" s="64"/>
      <c r="G1" s="64"/>
      <c r="H1" s="64"/>
      <c r="I1" s="64"/>
      <c r="J1" s="65"/>
    </row>
    <row r="2" spans="1:10">
      <c r="A2" s="62" t="s">
        <v>92</v>
      </c>
      <c r="B2" s="62"/>
      <c r="C2" s="62"/>
      <c r="D2" s="62"/>
      <c r="E2" s="62"/>
      <c r="F2" s="62"/>
      <c r="G2" s="62"/>
      <c r="H2" s="62"/>
      <c r="I2" s="62"/>
      <c r="J2" s="62"/>
    </row>
    <row r="3" spans="1:10">
      <c r="A3" s="28" t="s">
        <v>97</v>
      </c>
      <c r="D3" t="s">
        <v>173</v>
      </c>
    </row>
    <row r="4" spans="1:10">
      <c r="A4" s="28" t="s">
        <v>98</v>
      </c>
      <c r="D4" t="s">
        <v>174</v>
      </c>
    </row>
    <row r="6" spans="1:10">
      <c r="A6" s="62" t="s">
        <v>93</v>
      </c>
      <c r="B6" s="62"/>
      <c r="C6" s="62"/>
      <c r="D6" s="62"/>
      <c r="E6" s="62"/>
      <c r="F6" s="62"/>
      <c r="G6" s="62"/>
      <c r="H6" s="62"/>
      <c r="I6" s="62"/>
      <c r="J6" s="62"/>
    </row>
    <row r="7" spans="1:10">
      <c r="A7" s="28" t="s">
        <v>97</v>
      </c>
      <c r="D7" t="s">
        <v>175</v>
      </c>
    </row>
    <row r="8" spans="1:10">
      <c r="A8" s="28" t="s">
        <v>98</v>
      </c>
      <c r="D8" t="s">
        <v>176</v>
      </c>
    </row>
    <row r="10" spans="1:10">
      <c r="A10" s="62" t="s">
        <v>94</v>
      </c>
      <c r="B10" s="62"/>
      <c r="C10" s="62"/>
      <c r="D10" s="62"/>
      <c r="E10" s="62"/>
      <c r="F10" s="62"/>
      <c r="G10" s="62"/>
      <c r="H10" s="62"/>
      <c r="I10" s="62"/>
      <c r="J10" s="62"/>
    </row>
    <row r="11" spans="1:10">
      <c r="A11" s="28" t="s">
        <v>97</v>
      </c>
      <c r="D11" t="s">
        <v>177</v>
      </c>
    </row>
    <row r="12" spans="1:10">
      <c r="A12" s="28" t="s">
        <v>98</v>
      </c>
      <c r="D12" t="s">
        <v>178</v>
      </c>
    </row>
    <row r="14" spans="1:10">
      <c r="A14" s="62" t="s">
        <v>95</v>
      </c>
      <c r="B14" s="62"/>
      <c r="C14" s="62"/>
      <c r="D14" s="62"/>
      <c r="E14" s="62"/>
      <c r="F14" s="62"/>
      <c r="G14" s="62"/>
      <c r="H14" s="62"/>
      <c r="I14" s="62"/>
      <c r="J14" s="62"/>
    </row>
    <row r="15" spans="1:10">
      <c r="A15" s="28" t="s">
        <v>97</v>
      </c>
      <c r="D15" t="s">
        <v>179</v>
      </c>
    </row>
    <row r="16" spans="1:10">
      <c r="A16" s="28" t="s">
        <v>98</v>
      </c>
      <c r="D16" t="s">
        <v>180</v>
      </c>
    </row>
  </sheetData>
  <mergeCells count="5">
    <mergeCell ref="A1:J1"/>
    <mergeCell ref="A2:J2"/>
    <mergeCell ref="A6:J6"/>
    <mergeCell ref="A10:J10"/>
    <mergeCell ref="A14:J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M16" sqref="M16"/>
    </sheetView>
  </sheetViews>
  <sheetFormatPr defaultColWidth="9.140625" defaultRowHeight="15"/>
  <sheetData>
    <row r="1" spans="1:10" ht="64.5" customHeight="1">
      <c r="A1" s="63" t="s">
        <v>103</v>
      </c>
      <c r="B1" s="64"/>
      <c r="C1" s="64"/>
      <c r="D1" s="64"/>
      <c r="E1" s="64"/>
      <c r="F1" s="64"/>
      <c r="G1" s="64"/>
      <c r="H1" s="64"/>
      <c r="I1" s="64"/>
      <c r="J1" s="65"/>
    </row>
    <row r="2" spans="1:10">
      <c r="A2" s="67" t="s">
        <v>99</v>
      </c>
      <c r="B2" s="68"/>
      <c r="C2" s="68"/>
      <c r="D2" s="68"/>
      <c r="E2" s="68"/>
      <c r="F2" s="68"/>
      <c r="G2" s="68"/>
      <c r="H2" s="68"/>
      <c r="I2" s="68"/>
      <c r="J2" s="69"/>
    </row>
    <row r="3" spans="1:10">
      <c r="A3" s="30"/>
      <c r="B3" s="31" t="s">
        <v>181</v>
      </c>
      <c r="C3" s="31"/>
      <c r="D3" s="31"/>
      <c r="E3" s="31"/>
      <c r="G3" s="37">
        <v>0.2</v>
      </c>
      <c r="H3" s="31"/>
      <c r="I3" s="31"/>
      <c r="J3" s="10"/>
    </row>
    <row r="4" spans="1:10">
      <c r="A4" s="30"/>
      <c r="B4" s="31" t="s">
        <v>182</v>
      </c>
      <c r="C4" s="31"/>
      <c r="D4" s="31"/>
      <c r="E4" s="31"/>
      <c r="G4" s="37">
        <v>0.5</v>
      </c>
      <c r="H4" s="31"/>
      <c r="I4" s="31"/>
      <c r="J4" s="10"/>
    </row>
    <row r="5" spans="1:10">
      <c r="A5" s="30"/>
      <c r="B5" s="31" t="s">
        <v>183</v>
      </c>
      <c r="C5" s="31"/>
      <c r="D5" s="31"/>
      <c r="E5" s="31"/>
      <c r="G5" s="37">
        <v>0.5</v>
      </c>
      <c r="H5" s="31"/>
      <c r="I5" s="31"/>
      <c r="J5" s="10"/>
    </row>
    <row r="6" spans="1:10">
      <c r="A6" s="67" t="s">
        <v>100</v>
      </c>
      <c r="B6" s="68"/>
      <c r="C6" s="68"/>
      <c r="D6" s="68"/>
      <c r="E6" s="68"/>
      <c r="F6" s="68"/>
      <c r="G6" s="68"/>
      <c r="H6" s="68"/>
      <c r="I6" s="68"/>
      <c r="J6" s="69"/>
    </row>
    <row r="7" spans="1:10">
      <c r="A7" s="32"/>
      <c r="B7" s="36" t="s">
        <v>184</v>
      </c>
      <c r="C7" s="31"/>
      <c r="D7" s="31"/>
      <c r="E7" s="31"/>
      <c r="F7" s="31"/>
      <c r="G7" s="37">
        <v>0.2</v>
      </c>
      <c r="H7" s="31"/>
      <c r="I7" s="31"/>
      <c r="J7" s="10"/>
    </row>
    <row r="8" spans="1:10">
      <c r="A8" s="32"/>
      <c r="B8" s="36" t="s">
        <v>185</v>
      </c>
      <c r="C8" s="31"/>
      <c r="D8" s="31"/>
      <c r="E8" s="31"/>
      <c r="F8" s="31"/>
      <c r="G8" s="37">
        <v>0.2</v>
      </c>
      <c r="H8" s="31"/>
      <c r="I8" s="31"/>
      <c r="J8" s="10"/>
    </row>
    <row r="9" spans="1:10">
      <c r="A9" s="30"/>
      <c r="B9" s="31"/>
      <c r="C9" s="31"/>
      <c r="D9" s="31"/>
      <c r="E9" s="31"/>
      <c r="F9" s="31"/>
      <c r="G9" s="31"/>
      <c r="H9" s="31"/>
      <c r="I9" s="31"/>
      <c r="J9" s="10"/>
    </row>
    <row r="10" spans="1:10">
      <c r="A10" s="67" t="s">
        <v>101</v>
      </c>
      <c r="B10" s="68"/>
      <c r="C10" s="68"/>
      <c r="D10" s="68"/>
      <c r="E10" s="68"/>
      <c r="F10" s="68"/>
      <c r="G10" s="68"/>
      <c r="H10" s="68"/>
      <c r="I10" s="68"/>
      <c r="J10" s="69"/>
    </row>
    <row r="11" spans="1:10">
      <c r="A11" s="32"/>
      <c r="B11" s="31" t="s">
        <v>186</v>
      </c>
      <c r="C11" s="31"/>
      <c r="D11" s="31"/>
      <c r="E11" s="31"/>
      <c r="F11" s="31"/>
      <c r="G11" s="37">
        <v>1</v>
      </c>
      <c r="H11" s="31"/>
      <c r="I11" s="31"/>
      <c r="J11" s="10"/>
    </row>
    <row r="12" spans="1:10">
      <c r="A12" s="32"/>
      <c r="B12" s="36" t="s">
        <v>187</v>
      </c>
      <c r="C12" s="31"/>
      <c r="D12" s="31"/>
      <c r="E12" s="31"/>
      <c r="F12" s="31"/>
      <c r="G12" s="37">
        <v>1</v>
      </c>
      <c r="H12" s="31"/>
      <c r="I12" s="31"/>
      <c r="J12" s="10"/>
    </row>
    <row r="13" spans="1:10">
      <c r="A13" s="30"/>
      <c r="B13" s="31"/>
      <c r="C13" s="31"/>
      <c r="D13" s="31"/>
      <c r="E13" s="31"/>
      <c r="F13" s="31"/>
      <c r="G13" s="31"/>
      <c r="H13" s="31"/>
      <c r="I13" s="31"/>
      <c r="J13" s="10"/>
    </row>
    <row r="14" spans="1:10">
      <c r="A14" s="67" t="s">
        <v>102</v>
      </c>
      <c r="B14" s="68"/>
      <c r="C14" s="68"/>
      <c r="D14" s="68"/>
      <c r="E14" s="68"/>
      <c r="F14" s="68"/>
      <c r="G14" s="68"/>
      <c r="H14" s="68"/>
      <c r="I14" s="68"/>
      <c r="J14" s="69"/>
    </row>
    <row r="15" spans="1:10">
      <c r="A15" s="30"/>
      <c r="B15" s="31" t="s">
        <v>181</v>
      </c>
      <c r="C15" s="31"/>
      <c r="D15" s="31"/>
      <c r="E15" s="31"/>
      <c r="G15" s="37">
        <v>0.1</v>
      </c>
      <c r="H15" s="31"/>
      <c r="I15" s="31"/>
      <c r="J15" s="10"/>
    </row>
    <row r="16" spans="1:10">
      <c r="A16" s="30"/>
      <c r="B16" s="31" t="s">
        <v>188</v>
      </c>
      <c r="C16" s="31"/>
      <c r="D16" s="31"/>
      <c r="E16" s="31"/>
      <c r="G16" s="37">
        <v>0.5</v>
      </c>
      <c r="H16" s="31"/>
      <c r="I16" s="31"/>
      <c r="J16" s="10"/>
    </row>
    <row r="17" spans="1:10">
      <c r="A17" s="33"/>
      <c r="B17" s="31" t="s">
        <v>183</v>
      </c>
      <c r="C17" s="31"/>
      <c r="D17" s="31"/>
      <c r="E17" s="31"/>
      <c r="G17" s="37">
        <v>0.5</v>
      </c>
      <c r="H17" s="34"/>
      <c r="I17" s="34"/>
      <c r="J17" s="35"/>
    </row>
  </sheetData>
  <mergeCells count="5">
    <mergeCell ref="A1:J1"/>
    <mergeCell ref="A2:J2"/>
    <mergeCell ref="A6:J6"/>
    <mergeCell ref="A10:J10"/>
    <mergeCell ref="A14:J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14" sqref="B14"/>
    </sheetView>
  </sheetViews>
  <sheetFormatPr defaultColWidth="9.140625" defaultRowHeight="15"/>
  <sheetData>
    <row r="1" spans="1:10" ht="43.5" customHeight="1">
      <c r="A1" s="63" t="s">
        <v>104</v>
      </c>
      <c r="B1" s="64"/>
      <c r="C1" s="64"/>
      <c r="D1" s="64"/>
      <c r="E1" s="64"/>
      <c r="F1" s="64"/>
      <c r="G1" s="64"/>
      <c r="H1" s="64"/>
      <c r="I1" s="64"/>
      <c r="J1" s="65"/>
    </row>
    <row r="2" spans="1:10">
      <c r="A2" s="67" t="s">
        <v>99</v>
      </c>
      <c r="B2" s="68"/>
      <c r="C2" s="68"/>
      <c r="D2" s="68"/>
      <c r="E2" s="68"/>
      <c r="F2" s="68"/>
      <c r="G2" s="68"/>
      <c r="H2" s="68"/>
      <c r="I2" s="68"/>
      <c r="J2" s="69"/>
    </row>
    <row r="3" spans="1:10">
      <c r="A3" s="30"/>
      <c r="B3" s="31" t="s">
        <v>191</v>
      </c>
      <c r="C3" s="31"/>
      <c r="D3" s="31"/>
      <c r="E3" s="31"/>
      <c r="F3" s="31"/>
      <c r="G3" s="31"/>
      <c r="H3" s="31"/>
      <c r="I3" s="31"/>
      <c r="J3" s="10"/>
    </row>
    <row r="4" spans="1:10">
      <c r="A4" s="30"/>
      <c r="B4" s="31" t="s">
        <v>190</v>
      </c>
      <c r="C4" s="31"/>
      <c r="D4" s="31"/>
      <c r="E4" s="31"/>
      <c r="F4" s="31"/>
      <c r="G4" s="31"/>
      <c r="H4" s="31"/>
      <c r="I4" s="31"/>
      <c r="J4" s="10"/>
    </row>
    <row r="5" spans="1:10">
      <c r="A5" s="30"/>
      <c r="B5" s="31"/>
      <c r="C5" s="31"/>
      <c r="D5" s="31"/>
      <c r="E5" s="31"/>
      <c r="F5" s="31"/>
      <c r="G5" s="31"/>
      <c r="H5" s="31"/>
      <c r="I5" s="31"/>
      <c r="J5" s="10"/>
    </row>
    <row r="6" spans="1:10">
      <c r="A6" s="67" t="s">
        <v>100</v>
      </c>
      <c r="B6" s="68"/>
      <c r="C6" s="68"/>
      <c r="D6" s="68"/>
      <c r="E6" s="68"/>
      <c r="F6" s="68"/>
      <c r="G6" s="68"/>
      <c r="H6" s="68"/>
      <c r="I6" s="68"/>
      <c r="J6" s="69"/>
    </row>
    <row r="7" spans="1:10">
      <c r="A7" s="32"/>
      <c r="B7" s="31" t="s">
        <v>197</v>
      </c>
      <c r="C7" s="31"/>
      <c r="D7" s="31"/>
      <c r="E7" s="31"/>
      <c r="F7" s="31"/>
      <c r="G7" s="31"/>
      <c r="H7" s="31"/>
      <c r="I7" s="31"/>
      <c r="J7" s="10"/>
    </row>
    <row r="8" spans="1:10">
      <c r="A8" s="32"/>
      <c r="B8" s="36" t="s">
        <v>193</v>
      </c>
      <c r="C8" s="31"/>
      <c r="D8" s="31"/>
      <c r="E8" s="31"/>
      <c r="F8" s="31"/>
      <c r="G8" s="31"/>
      <c r="H8" s="31"/>
      <c r="I8" s="31"/>
      <c r="J8" s="10"/>
    </row>
    <row r="9" spans="1:10">
      <c r="A9" s="30"/>
      <c r="B9" s="36" t="s">
        <v>194</v>
      </c>
      <c r="C9" s="31"/>
      <c r="D9" s="31"/>
      <c r="E9" s="31"/>
      <c r="F9" s="31"/>
      <c r="G9" s="31"/>
      <c r="H9" s="31"/>
      <c r="I9" s="31"/>
      <c r="J9" s="10"/>
    </row>
    <row r="10" spans="1:10">
      <c r="A10" s="30"/>
      <c r="B10" s="36" t="s">
        <v>195</v>
      </c>
      <c r="C10" s="31"/>
      <c r="D10" s="31"/>
      <c r="E10" s="31"/>
      <c r="F10" s="31"/>
      <c r="G10" s="31"/>
      <c r="H10" s="31"/>
      <c r="I10" s="31"/>
      <c r="J10" s="10"/>
    </row>
    <row r="11" spans="1:10">
      <c r="A11" s="30"/>
      <c r="B11" s="36"/>
      <c r="C11" s="31"/>
      <c r="D11" s="31"/>
      <c r="E11" s="31"/>
      <c r="F11" s="31"/>
      <c r="G11" s="31"/>
      <c r="H11" s="31"/>
      <c r="I11" s="31"/>
      <c r="J11" s="10"/>
    </row>
    <row r="12" spans="1:10">
      <c r="A12" s="67" t="s">
        <v>101</v>
      </c>
      <c r="B12" s="68"/>
      <c r="C12" s="68"/>
      <c r="D12" s="68"/>
      <c r="E12" s="68"/>
      <c r="F12" s="68"/>
      <c r="G12" s="68"/>
      <c r="H12" s="68"/>
      <c r="I12" s="68"/>
      <c r="J12" s="69"/>
    </row>
    <row r="13" spans="1:10">
      <c r="A13" s="32"/>
      <c r="B13" s="31" t="s">
        <v>192</v>
      </c>
      <c r="C13" s="31"/>
      <c r="D13" s="31"/>
      <c r="E13" s="31"/>
      <c r="F13" s="31"/>
      <c r="G13" s="31"/>
      <c r="H13" s="31"/>
      <c r="I13" s="31"/>
      <c r="J13" s="10"/>
    </row>
    <row r="14" spans="1:10">
      <c r="A14" s="32"/>
      <c r="B14" s="31"/>
      <c r="C14" s="31"/>
      <c r="D14" s="31"/>
      <c r="E14" s="31"/>
      <c r="F14" s="31"/>
      <c r="G14" s="31"/>
      <c r="H14" s="31"/>
      <c r="I14" s="31"/>
      <c r="J14" s="10"/>
    </row>
    <row r="15" spans="1:10">
      <c r="A15" s="30"/>
      <c r="B15" s="31"/>
      <c r="C15" s="31"/>
      <c r="D15" s="31"/>
      <c r="E15" s="31"/>
      <c r="F15" s="31"/>
      <c r="G15" s="31"/>
      <c r="H15" s="31"/>
      <c r="I15" s="31"/>
      <c r="J15" s="10"/>
    </row>
    <row r="16" spans="1:10">
      <c r="A16" s="67" t="s">
        <v>102</v>
      </c>
      <c r="B16" s="68"/>
      <c r="C16" s="68"/>
      <c r="D16" s="68"/>
      <c r="E16" s="68"/>
      <c r="F16" s="68"/>
      <c r="G16" s="68"/>
      <c r="H16" s="68"/>
      <c r="I16" s="68"/>
      <c r="J16" s="69"/>
    </row>
    <row r="17" spans="1:10">
      <c r="A17" s="30"/>
      <c r="B17" s="31" t="s">
        <v>189</v>
      </c>
      <c r="C17" s="31"/>
      <c r="D17" s="31"/>
      <c r="E17" s="31"/>
      <c r="F17" s="31"/>
      <c r="G17" s="31"/>
      <c r="H17" s="31"/>
      <c r="I17" s="31"/>
      <c r="J17" s="10"/>
    </row>
    <row r="18" spans="1:10">
      <c r="A18" s="30"/>
      <c r="B18" s="31"/>
      <c r="C18" s="31"/>
      <c r="D18" s="31"/>
      <c r="E18" s="31"/>
      <c r="F18" s="31"/>
      <c r="G18" s="31"/>
      <c r="H18" s="31"/>
      <c r="I18" s="31"/>
      <c r="J18" s="10"/>
    </row>
    <row r="19" spans="1:10">
      <c r="A19" s="33"/>
      <c r="B19" s="34"/>
      <c r="C19" s="34"/>
      <c r="D19" s="34"/>
      <c r="E19" s="34"/>
      <c r="F19" s="34"/>
      <c r="G19" s="34"/>
      <c r="H19" s="34"/>
      <c r="I19" s="34"/>
      <c r="J19" s="35"/>
    </row>
  </sheetData>
  <mergeCells count="5">
    <mergeCell ref="A1:J1"/>
    <mergeCell ref="A2:J2"/>
    <mergeCell ref="A6:J6"/>
    <mergeCell ref="A12:J12"/>
    <mergeCell ref="A16:J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B3" sqref="B3"/>
    </sheetView>
  </sheetViews>
  <sheetFormatPr defaultColWidth="9.140625" defaultRowHeight="15"/>
  <sheetData>
    <row r="1" spans="1:10" ht="30" customHeight="1">
      <c r="A1" s="63" t="s">
        <v>110</v>
      </c>
      <c r="B1" s="64"/>
      <c r="C1" s="64"/>
      <c r="D1" s="64"/>
      <c r="E1" s="64"/>
      <c r="F1" s="64"/>
      <c r="G1" s="64"/>
      <c r="H1" s="64"/>
      <c r="I1" s="64"/>
      <c r="J1" s="65"/>
    </row>
    <row r="2" spans="1:10">
      <c r="A2" s="67" t="s">
        <v>109</v>
      </c>
      <c r="B2" s="68"/>
      <c r="C2" s="68"/>
      <c r="D2" s="68"/>
      <c r="E2" s="68"/>
      <c r="F2" s="68"/>
      <c r="G2" s="68"/>
      <c r="H2" s="68"/>
      <c r="I2" s="68"/>
      <c r="J2" s="69"/>
    </row>
    <row r="3" spans="1:10">
      <c r="A3" s="30"/>
      <c r="B3" s="31"/>
      <c r="C3" s="31"/>
      <c r="D3" s="31"/>
      <c r="E3" s="31"/>
      <c r="F3" s="31"/>
      <c r="G3" s="31"/>
      <c r="H3" s="31"/>
      <c r="I3" s="31"/>
      <c r="J3" s="10"/>
    </row>
    <row r="4" spans="1:10">
      <c r="A4" s="30"/>
      <c r="B4" s="31"/>
      <c r="C4" s="31"/>
      <c r="D4" s="31"/>
      <c r="E4" s="31"/>
      <c r="F4" s="31"/>
      <c r="G4" s="31"/>
      <c r="H4" s="31"/>
      <c r="I4" s="31"/>
      <c r="J4" s="10"/>
    </row>
    <row r="5" spans="1:10">
      <c r="A5" s="30"/>
      <c r="B5" s="31"/>
      <c r="C5" s="31"/>
      <c r="D5" s="31"/>
      <c r="E5" s="31"/>
      <c r="F5" s="31"/>
      <c r="G5" s="31"/>
      <c r="H5" s="31"/>
      <c r="I5" s="31"/>
      <c r="J5" s="10"/>
    </row>
    <row r="6" spans="1:10">
      <c r="A6" s="67" t="s">
        <v>100</v>
      </c>
      <c r="B6" s="68"/>
      <c r="C6" s="68"/>
      <c r="D6" s="68"/>
      <c r="E6" s="68"/>
      <c r="F6" s="68"/>
      <c r="G6" s="68"/>
      <c r="H6" s="68"/>
      <c r="I6" s="68"/>
      <c r="J6" s="69"/>
    </row>
    <row r="7" spans="1:10">
      <c r="A7" s="32"/>
      <c r="B7" s="31" t="s">
        <v>196</v>
      </c>
      <c r="C7" s="31"/>
      <c r="D7" s="31"/>
      <c r="E7" s="31"/>
      <c r="F7" s="31"/>
      <c r="G7" s="31"/>
      <c r="H7" s="31"/>
      <c r="I7" s="31"/>
      <c r="J7" s="10"/>
    </row>
    <row r="8" spans="1:10">
      <c r="A8" s="32"/>
      <c r="B8" s="31"/>
      <c r="C8" s="31"/>
      <c r="D8" s="31"/>
      <c r="E8" s="31"/>
      <c r="F8" s="31"/>
      <c r="G8" s="31"/>
      <c r="H8" s="31"/>
      <c r="I8" s="31"/>
      <c r="J8" s="10"/>
    </row>
    <row r="9" spans="1:10">
      <c r="A9" s="30"/>
      <c r="B9" s="31"/>
      <c r="C9" s="31"/>
      <c r="D9" s="31"/>
      <c r="E9" s="31"/>
      <c r="F9" s="31"/>
      <c r="G9" s="31"/>
      <c r="H9" s="31"/>
      <c r="I9" s="31"/>
      <c r="J9" s="10"/>
    </row>
    <row r="10" spans="1:10">
      <c r="A10" s="67" t="s">
        <v>101</v>
      </c>
      <c r="B10" s="68"/>
      <c r="C10" s="68"/>
      <c r="D10" s="68"/>
      <c r="E10" s="68"/>
      <c r="F10" s="68"/>
      <c r="G10" s="68"/>
      <c r="H10" s="68"/>
      <c r="I10" s="68"/>
      <c r="J10" s="69"/>
    </row>
    <row r="11" spans="1:10">
      <c r="A11" s="32"/>
      <c r="B11" s="31"/>
      <c r="C11" s="31"/>
      <c r="D11" s="31"/>
      <c r="E11" s="31"/>
      <c r="F11" s="31"/>
      <c r="G11" s="31"/>
      <c r="H11" s="31"/>
      <c r="I11" s="31"/>
      <c r="J11" s="10"/>
    </row>
    <row r="12" spans="1:10">
      <c r="A12" s="32"/>
      <c r="B12" s="31"/>
      <c r="C12" s="31"/>
      <c r="D12" s="31"/>
      <c r="E12" s="31"/>
      <c r="F12" s="31"/>
      <c r="G12" s="31"/>
      <c r="H12" s="31"/>
      <c r="I12" s="31"/>
      <c r="J12" s="10"/>
    </row>
    <row r="13" spans="1:10">
      <c r="A13" s="30"/>
      <c r="B13" s="31"/>
      <c r="C13" s="31"/>
      <c r="D13" s="31"/>
      <c r="E13" s="31"/>
      <c r="F13" s="31"/>
      <c r="G13" s="31"/>
      <c r="H13" s="31"/>
      <c r="I13" s="31"/>
      <c r="J13" s="10"/>
    </row>
    <row r="14" spans="1:10">
      <c r="A14" s="67" t="s">
        <v>102</v>
      </c>
      <c r="B14" s="68"/>
      <c r="C14" s="68"/>
      <c r="D14" s="68"/>
      <c r="E14" s="68"/>
      <c r="F14" s="68"/>
      <c r="G14" s="68"/>
      <c r="H14" s="68"/>
      <c r="I14" s="68"/>
      <c r="J14" s="69"/>
    </row>
    <row r="15" spans="1:10">
      <c r="A15" s="30"/>
      <c r="B15" s="31"/>
      <c r="C15" s="31"/>
      <c r="D15" s="31"/>
      <c r="E15" s="31"/>
      <c r="F15" s="31"/>
      <c r="G15" s="31"/>
      <c r="H15" s="31"/>
      <c r="I15" s="31"/>
      <c r="J15" s="10"/>
    </row>
    <row r="16" spans="1:10">
      <c r="A16" s="30"/>
      <c r="B16" s="31"/>
      <c r="C16" s="31"/>
      <c r="D16" s="31"/>
      <c r="E16" s="31"/>
      <c r="F16" s="31"/>
      <c r="G16" s="31"/>
      <c r="H16" s="31"/>
      <c r="I16" s="31"/>
      <c r="J16" s="10"/>
    </row>
    <row r="17" spans="1:10">
      <c r="A17" s="33"/>
      <c r="B17" s="34"/>
      <c r="C17" s="34"/>
      <c r="D17" s="34"/>
      <c r="E17" s="34"/>
      <c r="F17" s="34"/>
      <c r="G17" s="34"/>
      <c r="H17" s="34"/>
      <c r="I17" s="34"/>
      <c r="J17" s="35"/>
    </row>
  </sheetData>
  <mergeCells count="5">
    <mergeCell ref="A1:J1"/>
    <mergeCell ref="A2:J2"/>
    <mergeCell ref="A6:J6"/>
    <mergeCell ref="A10:J10"/>
    <mergeCell ref="A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abSelected="1" workbookViewId="0">
      <selection activeCell="B47" sqref="B47"/>
    </sheetView>
  </sheetViews>
  <sheetFormatPr defaultColWidth="9.140625" defaultRowHeight="15"/>
  <cols>
    <col min="1" max="1" width="38.85546875" customWidth="1"/>
    <col min="2" max="2" width="21.7109375" customWidth="1"/>
  </cols>
  <sheetData>
    <row r="1" spans="1:2" ht="21.75" customHeight="1">
      <c r="A1" s="52" t="s">
        <v>56</v>
      </c>
      <c r="B1" s="54"/>
    </row>
    <row r="2" spans="1:2">
      <c r="A2" s="13" t="s">
        <v>0</v>
      </c>
      <c r="B2" s="27" t="s">
        <v>40</v>
      </c>
    </row>
    <row r="3" spans="1:2">
      <c r="A3" s="15" t="s">
        <v>23</v>
      </c>
      <c r="B3" s="38">
        <v>277100</v>
      </c>
    </row>
    <row r="4" spans="1:2">
      <c r="A4" s="11" t="s">
        <v>24</v>
      </c>
      <c r="B4" s="39">
        <v>216932</v>
      </c>
    </row>
    <row r="5" spans="1:2">
      <c r="A5" s="12" t="s">
        <v>25</v>
      </c>
      <c r="B5" s="18">
        <f>56939/B3</f>
        <v>0.20548177553229882</v>
      </c>
    </row>
    <row r="6" spans="1:2">
      <c r="A6" s="19"/>
      <c r="B6" s="19"/>
    </row>
    <row r="7" spans="1:2" ht="21.75" customHeight="1">
      <c r="A7" s="52" t="s">
        <v>38</v>
      </c>
      <c r="B7" s="54"/>
    </row>
    <row r="8" spans="1:2">
      <c r="A8" s="20" t="s">
        <v>0</v>
      </c>
      <c r="B8" s="20" t="s">
        <v>29</v>
      </c>
    </row>
    <row r="9" spans="1:2">
      <c r="A9" s="16" t="s">
        <v>27</v>
      </c>
      <c r="B9" s="18">
        <v>117900</v>
      </c>
    </row>
    <row r="10" spans="1:2">
      <c r="A10" s="18" t="s">
        <v>28</v>
      </c>
      <c r="B10">
        <v>97600</v>
      </c>
    </row>
    <row r="11" spans="1:2">
      <c r="A11" s="19"/>
      <c r="B11" s="19"/>
    </row>
    <row r="12" spans="1:2" ht="21.75" customHeight="1">
      <c r="A12" s="61" t="s">
        <v>39</v>
      </c>
      <c r="B12" s="61"/>
    </row>
    <row r="13" spans="1:2">
      <c r="A13" s="20" t="s">
        <v>0</v>
      </c>
      <c r="B13" s="20" t="s">
        <v>29</v>
      </c>
    </row>
    <row r="14" spans="1:2">
      <c r="A14" s="16" t="s">
        <v>27</v>
      </c>
      <c r="B14" s="18">
        <v>30900</v>
      </c>
    </row>
    <row r="15" spans="1:2">
      <c r="A15" s="18" t="s">
        <v>28</v>
      </c>
      <c r="B15">
        <v>36000</v>
      </c>
    </row>
    <row r="16" spans="1:2">
      <c r="A16" s="19"/>
      <c r="B16" s="19"/>
    </row>
    <row r="17" spans="1:2" ht="21.75" customHeight="1">
      <c r="A17" s="61" t="s">
        <v>37</v>
      </c>
      <c r="B17" s="61"/>
    </row>
    <row r="18" spans="1:2">
      <c r="A18" s="20" t="s">
        <v>0</v>
      </c>
      <c r="B18" s="20" t="s">
        <v>29</v>
      </c>
    </row>
    <row r="19" spans="1:2">
      <c r="A19" s="16" t="s">
        <v>35</v>
      </c>
      <c r="B19" s="16">
        <v>7300</v>
      </c>
    </row>
    <row r="20" spans="1:2">
      <c r="A20" s="17" t="s">
        <v>4</v>
      </c>
      <c r="B20" s="17"/>
    </row>
    <row r="21" spans="1:2">
      <c r="A21" s="17" t="s">
        <v>5</v>
      </c>
      <c r="B21" s="17">
        <v>39100</v>
      </c>
    </row>
    <row r="22" spans="1:2">
      <c r="A22" s="17" t="s">
        <v>8</v>
      </c>
      <c r="B22" t="s">
        <v>199</v>
      </c>
    </row>
    <row r="23" spans="1:2">
      <c r="A23" s="17" t="s">
        <v>6</v>
      </c>
      <c r="B23" s="17">
        <v>20200</v>
      </c>
    </row>
    <row r="24" spans="1:2">
      <c r="A24" s="17" t="s">
        <v>9</v>
      </c>
      <c r="B24" s="17">
        <v>182100</v>
      </c>
    </row>
    <row r="25" spans="1:2">
      <c r="A25" s="17" t="s">
        <v>10</v>
      </c>
      <c r="B25" s="17" t="s">
        <v>199</v>
      </c>
    </row>
    <row r="26" spans="1:2">
      <c r="A26" s="17" t="s">
        <v>11</v>
      </c>
      <c r="B26" s="17" t="s">
        <v>199</v>
      </c>
    </row>
    <row r="27" spans="1:2">
      <c r="A27" s="17" t="s">
        <v>12</v>
      </c>
      <c r="B27" s="17" t="s">
        <v>199</v>
      </c>
    </row>
    <row r="28" spans="1:2">
      <c r="A28" s="17" t="s">
        <v>13</v>
      </c>
      <c r="B28" s="17" t="s">
        <v>199</v>
      </c>
    </row>
    <row r="29" spans="1:2">
      <c r="A29" s="17" t="s">
        <v>14</v>
      </c>
      <c r="B29" s="17" t="s">
        <v>199</v>
      </c>
    </row>
    <row r="30" spans="1:2">
      <c r="A30" s="17" t="s">
        <v>15</v>
      </c>
      <c r="B30" s="17" t="s">
        <v>199</v>
      </c>
    </row>
    <row r="31" spans="1:2">
      <c r="A31" s="17" t="s">
        <v>16</v>
      </c>
      <c r="B31" s="17" t="s">
        <v>199</v>
      </c>
    </row>
    <row r="32" spans="1:2">
      <c r="A32" s="17" t="s">
        <v>17</v>
      </c>
      <c r="B32" s="17" t="s">
        <v>199</v>
      </c>
    </row>
    <row r="33" spans="1:2">
      <c r="A33" s="17" t="s">
        <v>18</v>
      </c>
      <c r="B33" s="17" t="s">
        <v>199</v>
      </c>
    </row>
    <row r="34" spans="1:2">
      <c r="A34" s="17" t="s">
        <v>19</v>
      </c>
      <c r="B34" s="17" t="s">
        <v>199</v>
      </c>
    </row>
    <row r="35" spans="1:2">
      <c r="A35" s="17" t="s">
        <v>20</v>
      </c>
      <c r="B35" s="17" t="s">
        <v>199</v>
      </c>
    </row>
    <row r="36" spans="1:2">
      <c r="A36" s="17" t="s">
        <v>21</v>
      </c>
      <c r="B36" s="17">
        <f>278500-29800</f>
        <v>248700</v>
      </c>
    </row>
    <row r="37" spans="1:2">
      <c r="A37" s="17" t="s">
        <v>22</v>
      </c>
      <c r="B37" s="17">
        <v>29800</v>
      </c>
    </row>
    <row r="38" spans="1:2">
      <c r="A38" s="18" t="s">
        <v>7</v>
      </c>
      <c r="B38" s="18">
        <v>278500</v>
      </c>
    </row>
    <row r="39" spans="1:2">
      <c r="A39" s="19"/>
      <c r="B39" s="19"/>
    </row>
    <row r="40" spans="1:2" ht="21.75" customHeight="1">
      <c r="A40" s="21" t="s">
        <v>36</v>
      </c>
      <c r="B40" s="22"/>
    </row>
    <row r="41" spans="1:2">
      <c r="A41" s="23" t="s">
        <v>0</v>
      </c>
      <c r="B41" s="14" t="s">
        <v>29</v>
      </c>
    </row>
    <row r="42" spans="1:2">
      <c r="A42" s="24" t="s">
        <v>31</v>
      </c>
      <c r="B42" s="16">
        <v>5300</v>
      </c>
    </row>
    <row r="43" spans="1:2">
      <c r="A43" s="25" t="s">
        <v>30</v>
      </c>
      <c r="B43" s="17">
        <v>18200</v>
      </c>
    </row>
    <row r="44" spans="1:2">
      <c r="A44" s="25" t="s">
        <v>34</v>
      </c>
      <c r="B44" s="17">
        <v>14000</v>
      </c>
    </row>
    <row r="45" spans="1:2">
      <c r="A45" s="25" t="s">
        <v>32</v>
      </c>
      <c r="B45" s="17">
        <v>16000</v>
      </c>
    </row>
    <row r="46" spans="1:2">
      <c r="A46" s="26" t="s">
        <v>33</v>
      </c>
      <c r="B46" s="18" t="s">
        <v>198</v>
      </c>
    </row>
  </sheetData>
  <mergeCells count="4">
    <mergeCell ref="A7:B7"/>
    <mergeCell ref="A12:B12"/>
    <mergeCell ref="A1:B1"/>
    <mergeCell ref="A17: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0" sqref="B20"/>
    </sheetView>
  </sheetViews>
  <sheetFormatPr defaultColWidth="9.140625" defaultRowHeight="15"/>
  <cols>
    <col min="1" max="1" width="38.7109375" customWidth="1"/>
    <col min="2" max="2" width="27.42578125" customWidth="1"/>
  </cols>
  <sheetData>
    <row r="1" spans="1:2" ht="23.25" customHeight="1">
      <c r="A1" s="52" t="s">
        <v>57</v>
      </c>
      <c r="B1" s="54"/>
    </row>
    <row r="2" spans="1:2">
      <c r="A2" s="1" t="s">
        <v>0</v>
      </c>
      <c r="B2" s="1" t="s">
        <v>41</v>
      </c>
    </row>
    <row r="3" spans="1:2">
      <c r="A3" s="3" t="s">
        <v>35</v>
      </c>
      <c r="B3" s="40">
        <v>341270</v>
      </c>
    </row>
    <row r="4" spans="1:2">
      <c r="A4" s="4" t="s">
        <v>4</v>
      </c>
      <c r="B4" s="41">
        <f>2580333-B5</f>
        <v>581402</v>
      </c>
    </row>
    <row r="5" spans="1:2">
      <c r="A5" s="4" t="s">
        <v>5</v>
      </c>
      <c r="B5" s="4">
        <v>1998931</v>
      </c>
    </row>
    <row r="6" spans="1:2">
      <c r="A6" s="4" t="s">
        <v>8</v>
      </c>
      <c r="B6" s="4">
        <v>332873</v>
      </c>
    </row>
    <row r="7" spans="1:2">
      <c r="A7" s="4" t="s">
        <v>6</v>
      </c>
      <c r="B7" s="4">
        <v>1428577</v>
      </c>
    </row>
    <row r="8" spans="1:2">
      <c r="A8" s="4" t="s">
        <v>9</v>
      </c>
      <c r="B8" s="4">
        <v>1157005</v>
      </c>
    </row>
    <row r="9" spans="1:2">
      <c r="A9" s="4" t="s">
        <v>10</v>
      </c>
      <c r="B9" s="4" t="s">
        <v>199</v>
      </c>
    </row>
    <row r="10" spans="1:2">
      <c r="A10" s="4" t="s">
        <v>11</v>
      </c>
      <c r="B10" s="4">
        <v>912328</v>
      </c>
    </row>
    <row r="11" spans="1:2">
      <c r="A11" s="4" t="s">
        <v>12</v>
      </c>
      <c r="B11" s="42">
        <v>470774</v>
      </c>
    </row>
    <row r="12" spans="1:2">
      <c r="A12" s="4" t="s">
        <v>13</v>
      </c>
      <c r="B12" s="4">
        <v>310088</v>
      </c>
    </row>
    <row r="13" spans="1:2">
      <c r="A13" s="4" t="s">
        <v>14</v>
      </c>
      <c r="B13" s="43">
        <v>442779</v>
      </c>
    </row>
    <row r="14" spans="1:2">
      <c r="A14" s="4" t="s">
        <v>15</v>
      </c>
      <c r="B14">
        <v>1113934</v>
      </c>
    </row>
    <row r="15" spans="1:2">
      <c r="A15" s="4" t="s">
        <v>16</v>
      </c>
      <c r="B15" s="4">
        <f>2134218-B16-B17</f>
        <v>708244</v>
      </c>
    </row>
    <row r="16" spans="1:2">
      <c r="A16" s="4" t="s">
        <v>17</v>
      </c>
      <c r="B16" s="4">
        <v>630436</v>
      </c>
    </row>
    <row r="17" spans="1:2">
      <c r="A17" s="4" t="s">
        <v>18</v>
      </c>
      <c r="B17" s="4">
        <v>795538</v>
      </c>
    </row>
    <row r="18" spans="1:2">
      <c r="A18" s="4" t="s">
        <v>19</v>
      </c>
      <c r="B18" s="4">
        <v>491072</v>
      </c>
    </row>
    <row r="19" spans="1:2">
      <c r="A19" s="4" t="s">
        <v>20</v>
      </c>
      <c r="B19" s="4" t="s">
        <v>199</v>
      </c>
    </row>
    <row r="20" spans="1:2">
      <c r="A20" s="4" t="s">
        <v>21</v>
      </c>
      <c r="B20" s="44">
        <f>SUM(B3:B19)</f>
        <v>11715251</v>
      </c>
    </row>
    <row r="21" spans="1:2">
      <c r="A21" s="4" t="s">
        <v>22</v>
      </c>
      <c r="B21" s="4">
        <v>1114660</v>
      </c>
    </row>
    <row r="22" spans="1:2">
      <c r="A22" s="5" t="s">
        <v>7</v>
      </c>
      <c r="B22" s="45">
        <f>+B20+B21</f>
        <v>12829911</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B21" sqref="B21:B23"/>
    </sheetView>
  </sheetViews>
  <sheetFormatPr defaultColWidth="9.140625" defaultRowHeight="15"/>
  <cols>
    <col min="1" max="1" width="4" customWidth="1"/>
  </cols>
  <sheetData>
    <row r="1" spans="1:10" ht="31.5" customHeight="1">
      <c r="A1" s="63" t="s">
        <v>58</v>
      </c>
      <c r="B1" s="64"/>
      <c r="C1" s="64"/>
      <c r="D1" s="64"/>
      <c r="E1" s="64"/>
      <c r="F1" s="64"/>
      <c r="G1" s="64"/>
      <c r="H1" s="64"/>
      <c r="I1" s="64"/>
      <c r="J1" s="65"/>
    </row>
    <row r="2" spans="1:10" ht="23.25" customHeight="1">
      <c r="A2" s="62" t="s">
        <v>42</v>
      </c>
      <c r="B2" s="62"/>
      <c r="C2" s="62"/>
      <c r="D2" s="62"/>
      <c r="E2" s="62"/>
      <c r="F2" s="62"/>
      <c r="G2" s="62"/>
      <c r="H2" s="62"/>
      <c r="I2" s="62"/>
      <c r="J2" s="62"/>
    </row>
    <row r="3" spans="1:10">
      <c r="A3" t="s">
        <v>43</v>
      </c>
      <c r="B3" t="s">
        <v>111</v>
      </c>
    </row>
    <row r="4" spans="1:10">
      <c r="A4" t="s">
        <v>44</v>
      </c>
      <c r="B4" t="s">
        <v>112</v>
      </c>
    </row>
    <row r="5" spans="1:10">
      <c r="A5" t="s">
        <v>45</v>
      </c>
      <c r="B5" t="s">
        <v>113</v>
      </c>
    </row>
    <row r="6" spans="1:10">
      <c r="A6" t="s">
        <v>46</v>
      </c>
    </row>
    <row r="8" spans="1:10" ht="26.25" customHeight="1">
      <c r="A8" s="62" t="s">
        <v>47</v>
      </c>
      <c r="B8" s="62"/>
      <c r="C8" s="62"/>
      <c r="D8" s="62"/>
      <c r="E8" s="62"/>
      <c r="F8" s="62"/>
      <c r="G8" s="62"/>
      <c r="H8" s="62"/>
      <c r="I8" s="62"/>
      <c r="J8" s="62"/>
    </row>
    <row r="9" spans="1:10">
      <c r="A9" t="s">
        <v>43</v>
      </c>
      <c r="B9" t="s">
        <v>113</v>
      </c>
    </row>
    <row r="10" spans="1:10">
      <c r="A10" t="s">
        <v>44</v>
      </c>
      <c r="B10" t="s">
        <v>111</v>
      </c>
    </row>
    <row r="11" spans="1:10">
      <c r="A11" t="s">
        <v>45</v>
      </c>
    </row>
    <row r="12" spans="1:10">
      <c r="A12" t="s">
        <v>46</v>
      </c>
    </row>
    <row r="14" spans="1:10" ht="28.5" customHeight="1">
      <c r="A14" s="62" t="s">
        <v>48</v>
      </c>
      <c r="B14" s="62"/>
      <c r="C14" s="62"/>
      <c r="D14" s="62"/>
      <c r="E14" s="62"/>
      <c r="F14" s="62"/>
      <c r="G14" s="62"/>
      <c r="H14" s="62"/>
      <c r="I14" s="62"/>
      <c r="J14" s="62"/>
    </row>
    <row r="15" spans="1:10">
      <c r="A15" t="s">
        <v>43</v>
      </c>
      <c r="B15" t="s">
        <v>114</v>
      </c>
    </row>
    <row r="16" spans="1:10">
      <c r="A16" t="s">
        <v>44</v>
      </c>
      <c r="B16" t="s">
        <v>113</v>
      </c>
    </row>
    <row r="17" spans="1:10">
      <c r="A17" t="s">
        <v>45</v>
      </c>
      <c r="B17" t="s">
        <v>115</v>
      </c>
    </row>
    <row r="18" spans="1:10">
      <c r="A18" t="s">
        <v>46</v>
      </c>
    </row>
    <row r="20" spans="1:10" ht="28.5" customHeight="1">
      <c r="A20" s="62" t="s">
        <v>49</v>
      </c>
      <c r="B20" s="62"/>
      <c r="C20" s="62"/>
      <c r="D20" s="62"/>
      <c r="E20" s="62"/>
      <c r="F20" s="62"/>
      <c r="G20" s="62"/>
      <c r="H20" s="62"/>
      <c r="I20" s="62"/>
      <c r="J20" s="62"/>
    </row>
    <row r="21" spans="1:10">
      <c r="A21" t="s">
        <v>43</v>
      </c>
      <c r="B21" t="s">
        <v>114</v>
      </c>
    </row>
    <row r="22" spans="1:10">
      <c r="A22" t="s">
        <v>44</v>
      </c>
      <c r="B22" t="s">
        <v>113</v>
      </c>
    </row>
    <row r="23" spans="1:10">
      <c r="A23" t="s">
        <v>45</v>
      </c>
      <c r="B23" t="s">
        <v>115</v>
      </c>
    </row>
    <row r="24" spans="1:10">
      <c r="A24" t="s">
        <v>46</v>
      </c>
    </row>
  </sheetData>
  <mergeCells count="5">
    <mergeCell ref="A2:J2"/>
    <mergeCell ref="A8:J8"/>
    <mergeCell ref="A14:J14"/>
    <mergeCell ref="A20:J20"/>
    <mergeCell ref="A1:J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7" workbookViewId="0">
      <selection activeCell="A22" sqref="A22"/>
    </sheetView>
  </sheetViews>
  <sheetFormatPr defaultColWidth="9.140625" defaultRowHeight="15"/>
  <cols>
    <col min="1" max="1" width="3.5703125" customWidth="1"/>
    <col min="2" max="2" width="9.140625" customWidth="1"/>
    <col min="10" max="10" width="29.140625" customWidth="1"/>
  </cols>
  <sheetData>
    <row r="1" spans="1:10" ht="29.25" customHeight="1">
      <c r="A1" s="61" t="s">
        <v>106</v>
      </c>
      <c r="B1" s="61"/>
      <c r="C1" s="61"/>
      <c r="D1" s="61"/>
      <c r="E1" s="61"/>
      <c r="F1" s="61"/>
      <c r="G1" s="61"/>
      <c r="H1" s="61"/>
      <c r="I1" s="61"/>
      <c r="J1" s="61"/>
    </row>
    <row r="2" spans="1:10">
      <c r="A2" s="62" t="s">
        <v>50</v>
      </c>
      <c r="B2" s="62"/>
      <c r="C2" s="62"/>
      <c r="D2" s="62"/>
      <c r="E2" s="62"/>
      <c r="F2" s="62"/>
      <c r="G2" s="62"/>
      <c r="H2" s="62"/>
      <c r="I2" s="62"/>
      <c r="J2" s="62"/>
    </row>
    <row r="3" spans="1:10">
      <c r="A3" s="66" t="s">
        <v>59</v>
      </c>
      <c r="B3" s="66"/>
      <c r="C3" s="66"/>
      <c r="D3" s="66"/>
      <c r="E3" s="66"/>
      <c r="F3" s="66"/>
      <c r="G3" s="66"/>
      <c r="H3" s="66"/>
      <c r="I3" s="66"/>
      <c r="J3" s="66"/>
    </row>
    <row r="4" spans="1:10">
      <c r="A4" t="s">
        <v>43</v>
      </c>
      <c r="B4" t="s">
        <v>116</v>
      </c>
    </row>
    <row r="5" spans="1:10">
      <c r="A5" t="s">
        <v>44</v>
      </c>
      <c r="B5" t="s">
        <v>117</v>
      </c>
    </row>
    <row r="6" spans="1:10">
      <c r="A6" t="s">
        <v>45</v>
      </c>
      <c r="B6" t="s">
        <v>118</v>
      </c>
    </row>
    <row r="8" spans="1:10">
      <c r="A8" s="62" t="s">
        <v>51</v>
      </c>
      <c r="B8" s="62"/>
      <c r="C8" s="62"/>
      <c r="D8" s="62"/>
      <c r="E8" s="62"/>
      <c r="F8" s="62"/>
      <c r="G8" s="62"/>
      <c r="H8" s="62"/>
      <c r="I8" s="62"/>
      <c r="J8" s="62"/>
    </row>
    <row r="9" spans="1:10">
      <c r="A9" s="66" t="s">
        <v>119</v>
      </c>
      <c r="B9" s="66"/>
      <c r="C9" s="66"/>
      <c r="D9" s="66"/>
      <c r="E9" s="66"/>
      <c r="F9" s="66"/>
      <c r="G9" s="66"/>
      <c r="H9" s="66"/>
      <c r="I9" s="66"/>
      <c r="J9" s="66"/>
    </row>
    <row r="10" spans="1:10">
      <c r="A10" t="s">
        <v>43</v>
      </c>
      <c r="B10" t="s">
        <v>116</v>
      </c>
    </row>
    <row r="11" spans="1:10">
      <c r="A11" t="s">
        <v>44</v>
      </c>
      <c r="B11" t="s">
        <v>117</v>
      </c>
    </row>
    <row r="12" spans="1:10">
      <c r="A12" t="s">
        <v>45</v>
      </c>
      <c r="B12" t="s">
        <v>118</v>
      </c>
    </row>
    <row r="14" spans="1:10">
      <c r="A14" s="62" t="s">
        <v>52</v>
      </c>
      <c r="B14" s="62"/>
      <c r="C14" s="62"/>
      <c r="D14" s="62"/>
      <c r="E14" s="62"/>
      <c r="F14" s="62"/>
      <c r="G14" s="62"/>
      <c r="H14" s="62"/>
      <c r="I14" s="62"/>
      <c r="J14" s="62"/>
    </row>
    <row r="15" spans="1:10">
      <c r="A15" s="66" t="s">
        <v>120</v>
      </c>
      <c r="B15" s="66"/>
      <c r="C15" s="66"/>
      <c r="D15" s="66"/>
      <c r="E15" s="66"/>
      <c r="F15" s="66"/>
      <c r="G15" s="66"/>
      <c r="H15" s="66"/>
      <c r="I15" s="66"/>
      <c r="J15" s="66"/>
    </row>
    <row r="16" spans="1:10">
      <c r="A16" t="s">
        <v>43</v>
      </c>
      <c r="B16" t="s">
        <v>121</v>
      </c>
    </row>
    <row r="17" spans="1:10">
      <c r="A17" t="s">
        <v>44</v>
      </c>
      <c r="B17" t="s">
        <v>117</v>
      </c>
    </row>
    <row r="18" spans="1:10">
      <c r="A18" t="s">
        <v>45</v>
      </c>
      <c r="B18" t="s">
        <v>118</v>
      </c>
    </row>
    <row r="20" spans="1:10">
      <c r="A20" s="62" t="s">
        <v>53</v>
      </c>
      <c r="B20" s="62"/>
      <c r="C20" s="62"/>
      <c r="D20" s="62"/>
      <c r="E20" s="62"/>
      <c r="F20" s="62"/>
      <c r="G20" s="62"/>
      <c r="H20" s="62"/>
      <c r="I20" s="62"/>
      <c r="J20" s="62"/>
    </row>
    <row r="21" spans="1:10">
      <c r="A21" s="66" t="s">
        <v>122</v>
      </c>
      <c r="B21" s="66"/>
      <c r="C21" s="66"/>
      <c r="D21" s="66"/>
      <c r="E21" s="66"/>
      <c r="F21" s="66"/>
      <c r="G21" s="66"/>
      <c r="H21" s="66"/>
      <c r="I21" s="66"/>
      <c r="J21" s="66"/>
    </row>
    <row r="22" spans="1:10">
      <c r="A22" t="s">
        <v>43</v>
      </c>
      <c r="B22" t="s">
        <v>116</v>
      </c>
    </row>
    <row r="23" spans="1:10">
      <c r="A23" t="s">
        <v>44</v>
      </c>
      <c r="B23" t="s">
        <v>117</v>
      </c>
    </row>
    <row r="24" spans="1:10">
      <c r="A24" t="s">
        <v>45</v>
      </c>
      <c r="B24" t="s">
        <v>118</v>
      </c>
    </row>
  </sheetData>
  <mergeCells count="9">
    <mergeCell ref="A15:J15"/>
    <mergeCell ref="A20:J20"/>
    <mergeCell ref="A21:J21"/>
    <mergeCell ref="A1:J1"/>
    <mergeCell ref="A2:J2"/>
    <mergeCell ref="A3:J3"/>
    <mergeCell ref="A8:J8"/>
    <mergeCell ref="A9:J9"/>
    <mergeCell ref="A14:J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B13" sqref="B13"/>
    </sheetView>
  </sheetViews>
  <sheetFormatPr defaultColWidth="9.140625" defaultRowHeight="15"/>
  <sheetData>
    <row r="1" spans="1:10" ht="28.5" customHeight="1">
      <c r="A1" s="61" t="s">
        <v>105</v>
      </c>
      <c r="B1" s="61"/>
      <c r="C1" s="61"/>
      <c r="D1" s="61"/>
      <c r="E1" s="61"/>
      <c r="F1" s="61"/>
      <c r="G1" s="61"/>
      <c r="H1" s="61"/>
      <c r="I1" s="61"/>
      <c r="J1" s="61"/>
    </row>
    <row r="2" spans="1:10">
      <c r="A2" s="62" t="s">
        <v>60</v>
      </c>
      <c r="B2" s="62"/>
      <c r="C2" s="62"/>
      <c r="D2" s="62"/>
      <c r="E2" s="62"/>
      <c r="F2" s="62"/>
      <c r="G2" s="62"/>
      <c r="H2" s="62"/>
      <c r="I2" s="62"/>
      <c r="J2" s="62"/>
    </row>
    <row r="3" spans="1:10">
      <c r="A3" t="s">
        <v>43</v>
      </c>
      <c r="B3" t="s">
        <v>123</v>
      </c>
    </row>
    <row r="4" spans="1:10">
      <c r="A4" t="s">
        <v>44</v>
      </c>
      <c r="B4" t="s">
        <v>124</v>
      </c>
    </row>
    <row r="5" spans="1:10">
      <c r="A5" t="s">
        <v>45</v>
      </c>
      <c r="B5" t="s">
        <v>125</v>
      </c>
    </row>
    <row r="7" spans="1:10">
      <c r="A7" s="62" t="s">
        <v>61</v>
      </c>
      <c r="B7" s="62"/>
      <c r="C7" s="62"/>
      <c r="D7" s="62"/>
      <c r="E7" s="62"/>
      <c r="F7" s="62"/>
      <c r="G7" s="62"/>
      <c r="H7" s="62"/>
      <c r="I7" s="62"/>
      <c r="J7" s="62"/>
    </row>
    <row r="8" spans="1:10">
      <c r="A8" t="s">
        <v>43</v>
      </c>
      <c r="B8" t="s">
        <v>126</v>
      </c>
    </row>
    <row r="9" spans="1:10">
      <c r="A9" t="s">
        <v>44</v>
      </c>
      <c r="B9" t="s">
        <v>127</v>
      </c>
    </row>
    <row r="10" spans="1:10">
      <c r="A10" t="s">
        <v>45</v>
      </c>
      <c r="B10" t="s">
        <v>128</v>
      </c>
    </row>
    <row r="12" spans="1:10">
      <c r="A12" s="62" t="s">
        <v>62</v>
      </c>
      <c r="B12" s="62"/>
      <c r="C12" s="62"/>
      <c r="D12" s="62"/>
      <c r="E12" s="62"/>
      <c r="F12" s="62"/>
      <c r="G12" s="62"/>
      <c r="H12" s="62"/>
      <c r="I12" s="62"/>
      <c r="J12" s="62"/>
    </row>
    <row r="13" spans="1:10">
      <c r="A13" t="s">
        <v>43</v>
      </c>
      <c r="B13" t="s">
        <v>129</v>
      </c>
    </row>
    <row r="14" spans="1:10">
      <c r="A14" t="s">
        <v>44</v>
      </c>
    </row>
    <row r="15" spans="1:10">
      <c r="A15" t="s">
        <v>45</v>
      </c>
    </row>
    <row r="17" spans="1:10">
      <c r="A17" s="62" t="s">
        <v>63</v>
      </c>
      <c r="B17" s="62"/>
      <c r="C17" s="62"/>
      <c r="D17" s="62"/>
      <c r="E17" s="62"/>
      <c r="F17" s="62"/>
      <c r="G17" s="62"/>
      <c r="H17" s="62"/>
      <c r="I17" s="62"/>
      <c r="J17" s="62"/>
    </row>
    <row r="18" spans="1:10">
      <c r="A18" t="s">
        <v>43</v>
      </c>
      <c r="B18" t="s">
        <v>123</v>
      </c>
    </row>
    <row r="19" spans="1:10">
      <c r="A19" t="s">
        <v>44</v>
      </c>
      <c r="B19" t="s">
        <v>124</v>
      </c>
    </row>
    <row r="20" spans="1:10">
      <c r="A20" t="s">
        <v>45</v>
      </c>
      <c r="B20" t="s">
        <v>125</v>
      </c>
    </row>
  </sheetData>
  <mergeCells count="5">
    <mergeCell ref="A1:J1"/>
    <mergeCell ref="A2:J2"/>
    <mergeCell ref="A7:J7"/>
    <mergeCell ref="A12:J12"/>
    <mergeCell ref="A17:J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4" workbookViewId="0">
      <selection activeCell="B20" sqref="B20"/>
    </sheetView>
  </sheetViews>
  <sheetFormatPr defaultColWidth="9.140625" defaultRowHeight="15"/>
  <sheetData>
    <row r="1" spans="1:10" ht="51" customHeight="1">
      <c r="A1" s="63" t="s">
        <v>107</v>
      </c>
      <c r="B1" s="64"/>
      <c r="C1" s="64"/>
      <c r="D1" s="64"/>
      <c r="E1" s="64"/>
      <c r="F1" s="64"/>
      <c r="G1" s="64"/>
      <c r="H1" s="64"/>
      <c r="I1" s="64"/>
      <c r="J1" s="65"/>
    </row>
    <row r="2" spans="1:10">
      <c r="A2" s="62" t="s">
        <v>66</v>
      </c>
      <c r="B2" s="62"/>
      <c r="C2" s="62"/>
      <c r="D2" s="62"/>
      <c r="E2" s="62"/>
      <c r="F2" s="62"/>
      <c r="G2" s="62"/>
      <c r="H2" s="62"/>
      <c r="I2" s="62"/>
      <c r="J2" s="62"/>
    </row>
    <row r="3" spans="1:10">
      <c r="A3" t="s">
        <v>43</v>
      </c>
      <c r="B3" t="s">
        <v>130</v>
      </c>
    </row>
    <row r="4" spans="1:10">
      <c r="A4" t="s">
        <v>44</v>
      </c>
      <c r="B4" t="s">
        <v>131</v>
      </c>
    </row>
    <row r="5" spans="1:10">
      <c r="A5" t="s">
        <v>45</v>
      </c>
      <c r="B5" t="s">
        <v>132</v>
      </c>
    </row>
    <row r="7" spans="1:10">
      <c r="A7" s="62" t="s">
        <v>65</v>
      </c>
      <c r="B7" s="62"/>
      <c r="C7" s="62"/>
      <c r="D7" s="62"/>
      <c r="E7" s="62"/>
      <c r="F7" s="62"/>
      <c r="G7" s="62"/>
      <c r="H7" s="62"/>
      <c r="I7" s="62"/>
      <c r="J7" s="62"/>
    </row>
    <row r="8" spans="1:10">
      <c r="A8" t="s">
        <v>43</v>
      </c>
      <c r="B8" t="s">
        <v>133</v>
      </c>
    </row>
    <row r="9" spans="1:10">
      <c r="A9" t="s">
        <v>44</v>
      </c>
      <c r="B9" t="s">
        <v>134</v>
      </c>
    </row>
    <row r="10" spans="1:10">
      <c r="A10" t="s">
        <v>45</v>
      </c>
      <c r="B10" t="s">
        <v>135</v>
      </c>
    </row>
    <row r="12" spans="1:10">
      <c r="A12" s="62" t="s">
        <v>64</v>
      </c>
      <c r="B12" s="62"/>
      <c r="C12" s="62"/>
      <c r="D12" s="62"/>
      <c r="E12" s="62"/>
      <c r="F12" s="62"/>
      <c r="G12" s="62"/>
      <c r="H12" s="62"/>
      <c r="I12" s="62"/>
      <c r="J12" s="62"/>
    </row>
    <row r="13" spans="1:10">
      <c r="A13" t="s">
        <v>43</v>
      </c>
      <c r="B13" t="s">
        <v>136</v>
      </c>
    </row>
    <row r="14" spans="1:10">
      <c r="A14" t="s">
        <v>44</v>
      </c>
      <c r="B14" t="s">
        <v>137</v>
      </c>
    </row>
    <row r="15" spans="1:10">
      <c r="A15" t="s">
        <v>45</v>
      </c>
      <c r="B15" t="s">
        <v>138</v>
      </c>
    </row>
    <row r="17" spans="1:10">
      <c r="A17" s="62" t="s">
        <v>67</v>
      </c>
      <c r="B17" s="62"/>
      <c r="C17" s="62"/>
      <c r="D17" s="62"/>
      <c r="E17" s="62"/>
      <c r="F17" s="62"/>
      <c r="G17" s="62"/>
      <c r="H17" s="62"/>
      <c r="I17" s="62"/>
      <c r="J17" s="62"/>
    </row>
    <row r="18" spans="1:10">
      <c r="A18" t="s">
        <v>43</v>
      </c>
      <c r="B18" t="s">
        <v>140</v>
      </c>
    </row>
    <row r="19" spans="1:10">
      <c r="A19" t="s">
        <v>44</v>
      </c>
      <c r="B19" t="s">
        <v>139</v>
      </c>
    </row>
    <row r="20" spans="1:10">
      <c r="A20" t="s">
        <v>45</v>
      </c>
    </row>
  </sheetData>
  <mergeCells count="5">
    <mergeCell ref="A1:J1"/>
    <mergeCell ref="A2:J2"/>
    <mergeCell ref="A7:J7"/>
    <mergeCell ref="A12:J12"/>
    <mergeCell ref="A17:J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B29" sqref="B29"/>
    </sheetView>
  </sheetViews>
  <sheetFormatPr defaultColWidth="9.140625" defaultRowHeight="15"/>
  <sheetData>
    <row r="1" spans="1:10" ht="53.25" customHeight="1">
      <c r="A1" s="63" t="s">
        <v>108</v>
      </c>
      <c r="B1" s="64"/>
      <c r="C1" s="64"/>
      <c r="D1" s="64"/>
      <c r="E1" s="64"/>
      <c r="F1" s="64"/>
      <c r="G1" s="64"/>
      <c r="H1" s="64"/>
      <c r="I1" s="64"/>
      <c r="J1" s="65"/>
    </row>
    <row r="2" spans="1:10">
      <c r="A2" s="62" t="s">
        <v>68</v>
      </c>
      <c r="B2" s="62"/>
      <c r="C2" s="62"/>
      <c r="D2" s="62"/>
      <c r="E2" s="62"/>
      <c r="F2" s="62"/>
      <c r="G2" s="62"/>
      <c r="H2" s="62"/>
      <c r="I2" s="62"/>
      <c r="J2" s="62"/>
    </row>
    <row r="3" spans="1:10">
      <c r="A3" s="28" t="s">
        <v>72</v>
      </c>
    </row>
    <row r="4" spans="1:10">
      <c r="A4" t="s">
        <v>141</v>
      </c>
    </row>
    <row r="5" spans="1:10">
      <c r="A5" s="28" t="s">
        <v>73</v>
      </c>
    </row>
    <row r="6" spans="1:10">
      <c r="A6" t="s">
        <v>142</v>
      </c>
    </row>
    <row r="7" spans="1:10">
      <c r="A7" s="28" t="s">
        <v>74</v>
      </c>
    </row>
    <row r="8" spans="1:10">
      <c r="A8" t="s">
        <v>143</v>
      </c>
    </row>
    <row r="9" spans="1:10">
      <c r="A9" s="62" t="s">
        <v>69</v>
      </c>
      <c r="B9" s="62"/>
      <c r="C9" s="62"/>
      <c r="D9" s="62"/>
      <c r="E9" s="62"/>
      <c r="F9" s="62"/>
      <c r="G9" s="62"/>
      <c r="H9" s="62"/>
      <c r="I9" s="62"/>
      <c r="J9" s="62"/>
    </row>
    <row r="10" spans="1:10">
      <c r="A10" s="28" t="s">
        <v>72</v>
      </c>
    </row>
    <row r="11" spans="1:10">
      <c r="A11" t="s">
        <v>144</v>
      </c>
    </row>
    <row r="12" spans="1:10">
      <c r="A12" s="28" t="s">
        <v>73</v>
      </c>
    </row>
    <row r="13" spans="1:10">
      <c r="A13" s="28" t="s">
        <v>145</v>
      </c>
    </row>
    <row r="14" spans="1:10">
      <c r="A14" s="28" t="s">
        <v>74</v>
      </c>
    </row>
    <row r="15" spans="1:10">
      <c r="A15" s="28" t="s">
        <v>144</v>
      </c>
    </row>
    <row r="16" spans="1:10">
      <c r="A16" s="62" t="s">
        <v>70</v>
      </c>
      <c r="B16" s="62"/>
      <c r="C16" s="62"/>
      <c r="D16" s="62"/>
      <c r="E16" s="62"/>
      <c r="F16" s="62"/>
      <c r="G16" s="62"/>
      <c r="H16" s="62"/>
      <c r="I16" s="62"/>
      <c r="J16" s="62"/>
    </row>
    <row r="17" spans="1:10">
      <c r="A17" s="28" t="s">
        <v>72</v>
      </c>
    </row>
    <row r="18" spans="1:10">
      <c r="A18" s="28" t="s">
        <v>146</v>
      </c>
    </row>
    <row r="19" spans="1:10">
      <c r="A19" s="28" t="s">
        <v>73</v>
      </c>
    </row>
    <row r="20" spans="1:10">
      <c r="A20" s="28" t="s">
        <v>147</v>
      </c>
    </row>
    <row r="21" spans="1:10">
      <c r="A21" s="28" t="s">
        <v>74</v>
      </c>
    </row>
    <row r="22" spans="1:10">
      <c r="A22" s="28" t="s">
        <v>148</v>
      </c>
    </row>
    <row r="23" spans="1:10">
      <c r="A23" s="62" t="s">
        <v>71</v>
      </c>
      <c r="B23" s="62"/>
      <c r="C23" s="62"/>
      <c r="D23" s="62"/>
      <c r="E23" s="62"/>
      <c r="F23" s="62"/>
      <c r="G23" s="62"/>
      <c r="H23" s="62"/>
      <c r="I23" s="62"/>
      <c r="J23" s="62"/>
    </row>
    <row r="24" spans="1:10">
      <c r="A24" s="28" t="s">
        <v>72</v>
      </c>
    </row>
    <row r="25" spans="1:10">
      <c r="A25" t="s">
        <v>141</v>
      </c>
    </row>
    <row r="26" spans="1:10">
      <c r="A26" s="28" t="s">
        <v>73</v>
      </c>
    </row>
    <row r="27" spans="1:10">
      <c r="A27" t="s">
        <v>149</v>
      </c>
    </row>
    <row r="28" spans="1:10">
      <c r="A28" s="28" t="s">
        <v>74</v>
      </c>
    </row>
    <row r="29" spans="1:10">
      <c r="A29" t="s">
        <v>143</v>
      </c>
    </row>
  </sheetData>
  <mergeCells count="5">
    <mergeCell ref="A1:J1"/>
    <mergeCell ref="A2:J2"/>
    <mergeCell ref="A9:J9"/>
    <mergeCell ref="A16:J16"/>
    <mergeCell ref="A23:J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3" workbookViewId="0">
      <selection activeCell="A19" sqref="A19"/>
    </sheetView>
  </sheetViews>
  <sheetFormatPr defaultColWidth="9.140625" defaultRowHeight="15"/>
  <sheetData>
    <row r="1" spans="1:10" ht="38.25" customHeight="1">
      <c r="A1" s="63" t="s">
        <v>75</v>
      </c>
      <c r="B1" s="64"/>
      <c r="C1" s="64"/>
      <c r="D1" s="64"/>
      <c r="E1" s="64"/>
      <c r="F1" s="64"/>
      <c r="G1" s="64"/>
      <c r="H1" s="64"/>
      <c r="I1" s="64"/>
      <c r="J1" s="65"/>
    </row>
    <row r="2" spans="1:10">
      <c r="A2" s="62" t="s">
        <v>76</v>
      </c>
      <c r="B2" s="62"/>
      <c r="C2" s="62"/>
      <c r="D2" s="62"/>
      <c r="E2" s="62"/>
      <c r="F2" s="62"/>
      <c r="G2" s="62"/>
      <c r="H2" s="62"/>
      <c r="I2" s="62"/>
      <c r="J2" s="62"/>
    </row>
    <row r="3" spans="1:10">
      <c r="A3" s="28" t="s">
        <v>77</v>
      </c>
    </row>
    <row r="4" spans="1:10">
      <c r="A4" s="28" t="s">
        <v>153</v>
      </c>
    </row>
    <row r="5" spans="1:10">
      <c r="A5" s="28" t="s">
        <v>78</v>
      </c>
    </row>
    <row r="6" spans="1:10">
      <c r="A6" t="s">
        <v>150</v>
      </c>
    </row>
    <row r="7" spans="1:10">
      <c r="A7" s="28" t="s">
        <v>79</v>
      </c>
    </row>
    <row r="8" spans="1:10">
      <c r="A8" s="28" t="s">
        <v>151</v>
      </c>
    </row>
    <row r="9" spans="1:10">
      <c r="A9" s="28" t="s">
        <v>80</v>
      </c>
    </row>
    <row r="10" spans="1:10">
      <c r="A10" s="28" t="s">
        <v>152</v>
      </c>
    </row>
    <row r="11" spans="1:10">
      <c r="A11" s="62" t="s">
        <v>81</v>
      </c>
      <c r="B11" s="62"/>
      <c r="C11" s="62"/>
      <c r="D11" s="62"/>
      <c r="E11" s="62"/>
      <c r="F11" s="62"/>
      <c r="G11" s="62"/>
      <c r="H11" s="62"/>
      <c r="I11" s="62"/>
      <c r="J11" s="62"/>
    </row>
    <row r="12" spans="1:10">
      <c r="A12" s="28" t="s">
        <v>77</v>
      </c>
    </row>
    <row r="13" spans="1:10">
      <c r="A13" s="28" t="s">
        <v>154</v>
      </c>
    </row>
    <row r="14" spans="1:10">
      <c r="A14" s="28" t="s">
        <v>78</v>
      </c>
    </row>
    <row r="15" spans="1:10">
      <c r="A15" s="28" t="s">
        <v>155</v>
      </c>
    </row>
    <row r="16" spans="1:10">
      <c r="A16" s="28" t="s">
        <v>79</v>
      </c>
    </row>
    <row r="17" spans="1:10">
      <c r="A17" s="28" t="s">
        <v>156</v>
      </c>
    </row>
    <row r="18" spans="1:10">
      <c r="A18" s="28" t="s">
        <v>80</v>
      </c>
    </row>
    <row r="20" spans="1:10">
      <c r="A20" s="62" t="s">
        <v>82</v>
      </c>
      <c r="B20" s="62"/>
      <c r="C20" s="62"/>
      <c r="D20" s="62"/>
      <c r="E20" s="62"/>
      <c r="F20" s="62"/>
      <c r="G20" s="62"/>
      <c r="H20" s="62"/>
      <c r="I20" s="62"/>
      <c r="J20" s="62"/>
    </row>
    <row r="21" spans="1:10">
      <c r="A21" s="28" t="s">
        <v>77</v>
      </c>
    </row>
    <row r="22" spans="1:10">
      <c r="A22" s="28"/>
    </row>
    <row r="23" spans="1:10">
      <c r="A23" s="28" t="s">
        <v>78</v>
      </c>
    </row>
    <row r="24" spans="1:10">
      <c r="A24" s="28"/>
    </row>
    <row r="25" spans="1:10">
      <c r="A25" s="28" t="s">
        <v>79</v>
      </c>
    </row>
    <row r="26" spans="1:10">
      <c r="A26" s="28"/>
    </row>
    <row r="27" spans="1:10">
      <c r="A27" s="28" t="s">
        <v>80</v>
      </c>
    </row>
    <row r="29" spans="1:10">
      <c r="A29" s="62" t="s">
        <v>83</v>
      </c>
      <c r="B29" s="62"/>
      <c r="C29" s="62"/>
      <c r="D29" s="62"/>
      <c r="E29" s="62"/>
      <c r="F29" s="62"/>
      <c r="G29" s="62"/>
      <c r="H29" s="62"/>
      <c r="I29" s="62"/>
      <c r="J29" s="62"/>
    </row>
    <row r="30" spans="1:10">
      <c r="A30" s="28" t="s">
        <v>77</v>
      </c>
    </row>
    <row r="31" spans="1:10">
      <c r="A31" s="28"/>
    </row>
    <row r="32" spans="1:10">
      <c r="A32" s="28" t="s">
        <v>78</v>
      </c>
    </row>
    <row r="33" spans="1:1">
      <c r="A33" s="28"/>
    </row>
    <row r="34" spans="1:1">
      <c r="A34" s="28" t="s">
        <v>79</v>
      </c>
    </row>
    <row r="35" spans="1:1">
      <c r="A35" s="28"/>
    </row>
    <row r="36" spans="1:1">
      <c r="A36" s="28" t="s">
        <v>80</v>
      </c>
    </row>
  </sheetData>
  <mergeCells count="5">
    <mergeCell ref="A1:J1"/>
    <mergeCell ref="A2:J2"/>
    <mergeCell ref="A11:J11"/>
    <mergeCell ref="A20:J20"/>
    <mergeCell ref="A29:J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Demographics</vt:lpstr>
      <vt:lpstr>Employment</vt:lpstr>
      <vt:lpstr>Econ Activities</vt:lpstr>
      <vt:lpstr>Vulnerable Groups</vt:lpstr>
      <vt:lpstr>Institutional Framework </vt:lpstr>
      <vt:lpstr>Regulations</vt:lpstr>
      <vt:lpstr>Controversies</vt:lpstr>
      <vt:lpstr>Bio-environment</vt:lpstr>
      <vt:lpstr>Culture</vt:lpstr>
      <vt:lpstr>Activity Impacts</vt:lpstr>
      <vt:lpstr>Employment Impacts</vt:lpstr>
      <vt:lpstr>Current operations</vt:lpstr>
      <vt:lpstr>Geographic loc stakeholders</vt:lpstr>
      <vt:lpstr>Ecosystem Services</vt:lpstr>
      <vt:lpstr>Pressures to Ecosystem Services</vt:lpstr>
    </vt:vector>
  </TitlesOfParts>
  <Company>SOAS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Osiel</cp:lastModifiedBy>
  <dcterms:created xsi:type="dcterms:W3CDTF">2013-02-19T18:16:48Z</dcterms:created>
  <dcterms:modified xsi:type="dcterms:W3CDTF">2013-07-18T14:24:29Z</dcterms:modified>
</cp:coreProperties>
</file>